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martinjenkins.sharepoint.com/sites/MinistryforWomen/Shared Documents/4372 - Pay Gap Calculator/4. Working Docs/"/>
    </mc:Choice>
  </mc:AlternateContent>
  <xr:revisionPtr revIDLastSave="371" documentId="8_{415387F6-3F0E-4D04-8C28-B0EA5A29DC73}" xr6:coauthVersionLast="47" xr6:coauthVersionMax="47" xr10:uidLastSave="{8048E244-66A3-4D78-B5E2-22559F0593AE}"/>
  <workbookProtection workbookAlgorithmName="SHA-512" workbookHashValue="XT1SA3OyDtLaYVTX2PghrfjaG7Cah3FqPslQkAkcsSu71omDqq39dTddmMuJjFV6ryZ47D6BNwf2fpAjrRrz6g==" workbookSaltValue="E4qktByHZT7HkTq5FPQyKw==" workbookSpinCount="100000" lockStructure="1"/>
  <bookViews>
    <workbookView xWindow="16450" yWindow="-16310" windowWidth="29020" windowHeight="15700" xr2:uid="{0BCC51FC-ADC2-4538-B96F-DADD0134BE3C}"/>
  </bookViews>
  <sheets>
    <sheet name="Instructions" sheetId="10" r:id="rId1"/>
    <sheet name="1. Dropdowns" sheetId="2" r:id="rId2"/>
    <sheet name="2. Inputs" sheetId="1" r:id="rId3"/>
    <sheet name="Calculations" sheetId="6" state="hidden" r:id="rId4"/>
    <sheet name="3. Results" sheetId="7" r:id="rId5"/>
    <sheet name="4. Results by level" sheetId="8" r:id="rId6"/>
  </sheets>
  <definedNames>
    <definedName name="_xlnm._FilterDatabase" localSheetId="2" hidden="1">'2. Inputs'!$A$6:$V$1006</definedName>
    <definedName name="_xlnm._FilterDatabase" localSheetId="3" hidden="1">Calculations!$A$6:$J$1006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6" l="1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8" i="6"/>
  <c r="J8" i="6" s="1"/>
  <c r="I7" i="6"/>
  <c r="J7" i="6" s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O7" i="1"/>
  <c r="H14" i="6"/>
  <c r="H15" i="6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7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S151" i="1"/>
  <c r="R152" i="1"/>
  <c r="S152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5" i="1"/>
  <c r="S225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S233" i="1"/>
  <c r="R234" i="1"/>
  <c r="S234" i="1"/>
  <c r="R235" i="1"/>
  <c r="S235" i="1"/>
  <c r="R236" i="1"/>
  <c r="S236" i="1"/>
  <c r="R237" i="1"/>
  <c r="S237" i="1"/>
  <c r="R238" i="1"/>
  <c r="S238" i="1"/>
  <c r="R239" i="1"/>
  <c r="S239" i="1"/>
  <c r="R240" i="1"/>
  <c r="S240" i="1"/>
  <c r="R241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271" i="1"/>
  <c r="S271" i="1"/>
  <c r="R272" i="1"/>
  <c r="S272" i="1"/>
  <c r="R273" i="1"/>
  <c r="S273" i="1"/>
  <c r="R274" i="1"/>
  <c r="S274" i="1"/>
  <c r="R275" i="1"/>
  <c r="S275" i="1"/>
  <c r="R276" i="1"/>
  <c r="S276" i="1"/>
  <c r="R277" i="1"/>
  <c r="S277" i="1"/>
  <c r="R278" i="1"/>
  <c r="S278" i="1"/>
  <c r="R279" i="1"/>
  <c r="S279" i="1"/>
  <c r="R280" i="1"/>
  <c r="S280" i="1"/>
  <c r="R281" i="1"/>
  <c r="S281" i="1"/>
  <c r="R282" i="1"/>
  <c r="S282" i="1"/>
  <c r="R283" i="1"/>
  <c r="S283" i="1"/>
  <c r="R284" i="1"/>
  <c r="S284" i="1"/>
  <c r="R285" i="1"/>
  <c r="S285" i="1"/>
  <c r="R286" i="1"/>
  <c r="S286" i="1"/>
  <c r="R287" i="1"/>
  <c r="S287" i="1"/>
  <c r="R288" i="1"/>
  <c r="S288" i="1"/>
  <c r="R289" i="1"/>
  <c r="S289" i="1"/>
  <c r="R290" i="1"/>
  <c r="S290" i="1"/>
  <c r="R291" i="1"/>
  <c r="S291" i="1"/>
  <c r="R292" i="1"/>
  <c r="S292" i="1"/>
  <c r="R293" i="1"/>
  <c r="S293" i="1"/>
  <c r="R294" i="1"/>
  <c r="S294" i="1"/>
  <c r="R295" i="1"/>
  <c r="S295" i="1"/>
  <c r="R296" i="1"/>
  <c r="S296" i="1"/>
  <c r="R297" i="1"/>
  <c r="S297" i="1"/>
  <c r="R298" i="1"/>
  <c r="S298" i="1"/>
  <c r="R299" i="1"/>
  <c r="S299" i="1"/>
  <c r="R300" i="1"/>
  <c r="S300" i="1"/>
  <c r="R301" i="1"/>
  <c r="S301" i="1"/>
  <c r="R302" i="1"/>
  <c r="S302" i="1"/>
  <c r="R303" i="1"/>
  <c r="S303" i="1"/>
  <c r="R304" i="1"/>
  <c r="S304" i="1"/>
  <c r="R305" i="1"/>
  <c r="S305" i="1"/>
  <c r="R306" i="1"/>
  <c r="S306" i="1"/>
  <c r="R307" i="1"/>
  <c r="S307" i="1"/>
  <c r="R308" i="1"/>
  <c r="S308" i="1"/>
  <c r="R309" i="1"/>
  <c r="S309" i="1"/>
  <c r="R310" i="1"/>
  <c r="S310" i="1"/>
  <c r="R311" i="1"/>
  <c r="S311" i="1"/>
  <c r="R312" i="1"/>
  <c r="S312" i="1"/>
  <c r="R313" i="1"/>
  <c r="S313" i="1"/>
  <c r="R314" i="1"/>
  <c r="S314" i="1"/>
  <c r="R315" i="1"/>
  <c r="S315" i="1"/>
  <c r="R316" i="1"/>
  <c r="S316" i="1"/>
  <c r="R317" i="1"/>
  <c r="S317" i="1"/>
  <c r="R318" i="1"/>
  <c r="S318" i="1"/>
  <c r="R319" i="1"/>
  <c r="S319" i="1"/>
  <c r="R320" i="1"/>
  <c r="S320" i="1"/>
  <c r="R321" i="1"/>
  <c r="S321" i="1"/>
  <c r="R322" i="1"/>
  <c r="S322" i="1"/>
  <c r="R323" i="1"/>
  <c r="S323" i="1"/>
  <c r="R324" i="1"/>
  <c r="S324" i="1"/>
  <c r="R325" i="1"/>
  <c r="S325" i="1"/>
  <c r="R326" i="1"/>
  <c r="S326" i="1"/>
  <c r="R327" i="1"/>
  <c r="S327" i="1"/>
  <c r="R328" i="1"/>
  <c r="S328" i="1"/>
  <c r="R329" i="1"/>
  <c r="S329" i="1"/>
  <c r="R330" i="1"/>
  <c r="S330" i="1"/>
  <c r="R331" i="1"/>
  <c r="S331" i="1"/>
  <c r="R332" i="1"/>
  <c r="S332" i="1"/>
  <c r="R333" i="1"/>
  <c r="S333" i="1"/>
  <c r="R334" i="1"/>
  <c r="S334" i="1"/>
  <c r="R335" i="1"/>
  <c r="S335" i="1"/>
  <c r="R336" i="1"/>
  <c r="S336" i="1"/>
  <c r="R337" i="1"/>
  <c r="S337" i="1"/>
  <c r="R338" i="1"/>
  <c r="S338" i="1"/>
  <c r="R339" i="1"/>
  <c r="S339" i="1"/>
  <c r="R340" i="1"/>
  <c r="S340" i="1"/>
  <c r="R341" i="1"/>
  <c r="S341" i="1"/>
  <c r="R342" i="1"/>
  <c r="S342" i="1"/>
  <c r="R343" i="1"/>
  <c r="S343" i="1"/>
  <c r="R344" i="1"/>
  <c r="S344" i="1"/>
  <c r="R345" i="1"/>
  <c r="S345" i="1"/>
  <c r="R346" i="1"/>
  <c r="S346" i="1"/>
  <c r="R347" i="1"/>
  <c r="S347" i="1"/>
  <c r="R348" i="1"/>
  <c r="S348" i="1"/>
  <c r="R349" i="1"/>
  <c r="S349" i="1"/>
  <c r="R350" i="1"/>
  <c r="S350" i="1"/>
  <c r="R351" i="1"/>
  <c r="S351" i="1"/>
  <c r="R352" i="1"/>
  <c r="S352" i="1"/>
  <c r="R353" i="1"/>
  <c r="S353" i="1"/>
  <c r="R354" i="1"/>
  <c r="S354" i="1"/>
  <c r="R355" i="1"/>
  <c r="S355" i="1"/>
  <c r="R356" i="1"/>
  <c r="S356" i="1"/>
  <c r="R357" i="1"/>
  <c r="S357" i="1"/>
  <c r="R358" i="1"/>
  <c r="S358" i="1"/>
  <c r="R359" i="1"/>
  <c r="S359" i="1"/>
  <c r="R360" i="1"/>
  <c r="S360" i="1"/>
  <c r="R361" i="1"/>
  <c r="S361" i="1"/>
  <c r="R362" i="1"/>
  <c r="S362" i="1"/>
  <c r="R363" i="1"/>
  <c r="S363" i="1"/>
  <c r="R364" i="1"/>
  <c r="S364" i="1"/>
  <c r="R365" i="1"/>
  <c r="S365" i="1"/>
  <c r="R366" i="1"/>
  <c r="S366" i="1"/>
  <c r="R367" i="1"/>
  <c r="S367" i="1"/>
  <c r="R368" i="1"/>
  <c r="S368" i="1"/>
  <c r="R369" i="1"/>
  <c r="S369" i="1"/>
  <c r="R370" i="1"/>
  <c r="S370" i="1"/>
  <c r="R371" i="1"/>
  <c r="S371" i="1"/>
  <c r="R372" i="1"/>
  <c r="S372" i="1"/>
  <c r="R373" i="1"/>
  <c r="S373" i="1"/>
  <c r="R374" i="1"/>
  <c r="S374" i="1"/>
  <c r="R375" i="1"/>
  <c r="S375" i="1"/>
  <c r="R376" i="1"/>
  <c r="S376" i="1"/>
  <c r="R377" i="1"/>
  <c r="S377" i="1"/>
  <c r="R378" i="1"/>
  <c r="S378" i="1"/>
  <c r="R379" i="1"/>
  <c r="S379" i="1"/>
  <c r="R380" i="1"/>
  <c r="S380" i="1"/>
  <c r="R381" i="1"/>
  <c r="S381" i="1"/>
  <c r="R382" i="1"/>
  <c r="S382" i="1"/>
  <c r="R383" i="1"/>
  <c r="S383" i="1"/>
  <c r="R384" i="1"/>
  <c r="S384" i="1"/>
  <c r="R385" i="1"/>
  <c r="S385" i="1"/>
  <c r="R386" i="1"/>
  <c r="S386" i="1"/>
  <c r="R387" i="1"/>
  <c r="S387" i="1"/>
  <c r="R388" i="1"/>
  <c r="S388" i="1"/>
  <c r="R389" i="1"/>
  <c r="S389" i="1"/>
  <c r="R390" i="1"/>
  <c r="S390" i="1"/>
  <c r="R391" i="1"/>
  <c r="S391" i="1"/>
  <c r="R392" i="1"/>
  <c r="S392" i="1"/>
  <c r="R393" i="1"/>
  <c r="S393" i="1"/>
  <c r="R394" i="1"/>
  <c r="S394" i="1"/>
  <c r="R395" i="1"/>
  <c r="S395" i="1"/>
  <c r="R396" i="1"/>
  <c r="S396" i="1"/>
  <c r="R397" i="1"/>
  <c r="S397" i="1"/>
  <c r="R398" i="1"/>
  <c r="S398" i="1"/>
  <c r="R399" i="1"/>
  <c r="S399" i="1"/>
  <c r="R400" i="1"/>
  <c r="S400" i="1"/>
  <c r="R401" i="1"/>
  <c r="S401" i="1"/>
  <c r="R402" i="1"/>
  <c r="S402" i="1"/>
  <c r="R403" i="1"/>
  <c r="S403" i="1"/>
  <c r="R404" i="1"/>
  <c r="S404" i="1"/>
  <c r="R405" i="1"/>
  <c r="S405" i="1"/>
  <c r="R406" i="1"/>
  <c r="S406" i="1"/>
  <c r="R407" i="1"/>
  <c r="S407" i="1"/>
  <c r="R408" i="1"/>
  <c r="S408" i="1"/>
  <c r="R409" i="1"/>
  <c r="S409" i="1"/>
  <c r="R410" i="1"/>
  <c r="S410" i="1"/>
  <c r="R411" i="1"/>
  <c r="S411" i="1"/>
  <c r="R412" i="1"/>
  <c r="S412" i="1"/>
  <c r="R413" i="1"/>
  <c r="S413" i="1"/>
  <c r="R414" i="1"/>
  <c r="S414" i="1"/>
  <c r="R415" i="1"/>
  <c r="S415" i="1"/>
  <c r="R416" i="1"/>
  <c r="S416" i="1"/>
  <c r="R417" i="1"/>
  <c r="S417" i="1"/>
  <c r="R418" i="1"/>
  <c r="S418" i="1"/>
  <c r="R419" i="1"/>
  <c r="S419" i="1"/>
  <c r="R420" i="1"/>
  <c r="S420" i="1"/>
  <c r="R421" i="1"/>
  <c r="S421" i="1"/>
  <c r="R422" i="1"/>
  <c r="S422" i="1"/>
  <c r="R423" i="1"/>
  <c r="S423" i="1"/>
  <c r="R424" i="1"/>
  <c r="S424" i="1"/>
  <c r="R425" i="1"/>
  <c r="S425" i="1"/>
  <c r="R426" i="1"/>
  <c r="S426" i="1"/>
  <c r="R427" i="1"/>
  <c r="S427" i="1"/>
  <c r="R428" i="1"/>
  <c r="S428" i="1"/>
  <c r="R429" i="1"/>
  <c r="S429" i="1"/>
  <c r="R430" i="1"/>
  <c r="S430" i="1"/>
  <c r="R431" i="1"/>
  <c r="S431" i="1"/>
  <c r="R432" i="1"/>
  <c r="S432" i="1"/>
  <c r="R433" i="1"/>
  <c r="S433" i="1"/>
  <c r="R434" i="1"/>
  <c r="S434" i="1"/>
  <c r="R435" i="1"/>
  <c r="S435" i="1"/>
  <c r="R436" i="1"/>
  <c r="S436" i="1"/>
  <c r="R437" i="1"/>
  <c r="S437" i="1"/>
  <c r="R438" i="1"/>
  <c r="S438" i="1"/>
  <c r="R439" i="1"/>
  <c r="S439" i="1"/>
  <c r="R440" i="1"/>
  <c r="S440" i="1"/>
  <c r="R441" i="1"/>
  <c r="S441" i="1"/>
  <c r="R442" i="1"/>
  <c r="S442" i="1"/>
  <c r="R443" i="1"/>
  <c r="S443" i="1"/>
  <c r="R444" i="1"/>
  <c r="S444" i="1"/>
  <c r="R445" i="1"/>
  <c r="S445" i="1"/>
  <c r="R446" i="1"/>
  <c r="S446" i="1"/>
  <c r="R447" i="1"/>
  <c r="S447" i="1"/>
  <c r="R448" i="1"/>
  <c r="S448" i="1"/>
  <c r="R449" i="1"/>
  <c r="S449" i="1"/>
  <c r="R450" i="1"/>
  <c r="S450" i="1"/>
  <c r="R451" i="1"/>
  <c r="S451" i="1"/>
  <c r="R452" i="1"/>
  <c r="S452" i="1"/>
  <c r="R453" i="1"/>
  <c r="S453" i="1"/>
  <c r="R454" i="1"/>
  <c r="S454" i="1"/>
  <c r="R455" i="1"/>
  <c r="S455" i="1"/>
  <c r="R456" i="1"/>
  <c r="S456" i="1"/>
  <c r="R457" i="1"/>
  <c r="S457" i="1"/>
  <c r="R458" i="1"/>
  <c r="S458" i="1"/>
  <c r="R459" i="1"/>
  <c r="S459" i="1"/>
  <c r="R460" i="1"/>
  <c r="S460" i="1"/>
  <c r="R461" i="1"/>
  <c r="S461" i="1"/>
  <c r="R462" i="1"/>
  <c r="S462" i="1"/>
  <c r="R463" i="1"/>
  <c r="S463" i="1"/>
  <c r="R464" i="1"/>
  <c r="S464" i="1"/>
  <c r="R465" i="1"/>
  <c r="S465" i="1"/>
  <c r="R466" i="1"/>
  <c r="S466" i="1"/>
  <c r="R467" i="1"/>
  <c r="S467" i="1"/>
  <c r="R468" i="1"/>
  <c r="S468" i="1"/>
  <c r="R469" i="1"/>
  <c r="S469" i="1"/>
  <c r="R470" i="1"/>
  <c r="S470" i="1"/>
  <c r="R471" i="1"/>
  <c r="S471" i="1"/>
  <c r="R472" i="1"/>
  <c r="S472" i="1"/>
  <c r="R473" i="1"/>
  <c r="S473" i="1"/>
  <c r="R474" i="1"/>
  <c r="S474" i="1"/>
  <c r="R475" i="1"/>
  <c r="S475" i="1"/>
  <c r="R476" i="1"/>
  <c r="S476" i="1"/>
  <c r="R477" i="1"/>
  <c r="S477" i="1"/>
  <c r="R478" i="1"/>
  <c r="S478" i="1"/>
  <c r="R479" i="1"/>
  <c r="S479" i="1"/>
  <c r="R480" i="1"/>
  <c r="S480" i="1"/>
  <c r="R481" i="1"/>
  <c r="S481" i="1"/>
  <c r="R482" i="1"/>
  <c r="S482" i="1"/>
  <c r="R483" i="1"/>
  <c r="S483" i="1"/>
  <c r="R484" i="1"/>
  <c r="S484" i="1"/>
  <c r="R485" i="1"/>
  <c r="S485" i="1"/>
  <c r="R486" i="1"/>
  <c r="S486" i="1"/>
  <c r="R487" i="1"/>
  <c r="S487" i="1"/>
  <c r="R488" i="1"/>
  <c r="S488" i="1"/>
  <c r="R489" i="1"/>
  <c r="S489" i="1"/>
  <c r="R490" i="1"/>
  <c r="S490" i="1"/>
  <c r="R491" i="1"/>
  <c r="S491" i="1"/>
  <c r="R492" i="1"/>
  <c r="S492" i="1"/>
  <c r="R493" i="1"/>
  <c r="S493" i="1"/>
  <c r="R494" i="1"/>
  <c r="S494" i="1"/>
  <c r="R495" i="1"/>
  <c r="S495" i="1"/>
  <c r="R496" i="1"/>
  <c r="S496" i="1"/>
  <c r="R497" i="1"/>
  <c r="S497" i="1"/>
  <c r="R498" i="1"/>
  <c r="S498" i="1"/>
  <c r="R499" i="1"/>
  <c r="S499" i="1"/>
  <c r="R500" i="1"/>
  <c r="S500" i="1"/>
  <c r="R501" i="1"/>
  <c r="S501" i="1"/>
  <c r="R502" i="1"/>
  <c r="S502" i="1"/>
  <c r="R503" i="1"/>
  <c r="S503" i="1"/>
  <c r="R504" i="1"/>
  <c r="S504" i="1"/>
  <c r="R505" i="1"/>
  <c r="S505" i="1"/>
  <c r="R506" i="1"/>
  <c r="S506" i="1"/>
  <c r="R507" i="1"/>
  <c r="S507" i="1"/>
  <c r="R508" i="1"/>
  <c r="S508" i="1"/>
  <c r="R509" i="1"/>
  <c r="S509" i="1"/>
  <c r="R510" i="1"/>
  <c r="S510" i="1"/>
  <c r="R511" i="1"/>
  <c r="S511" i="1"/>
  <c r="R512" i="1"/>
  <c r="S512" i="1"/>
  <c r="R513" i="1"/>
  <c r="S513" i="1"/>
  <c r="R514" i="1"/>
  <c r="S514" i="1"/>
  <c r="R515" i="1"/>
  <c r="S515" i="1"/>
  <c r="R516" i="1"/>
  <c r="S516" i="1"/>
  <c r="R517" i="1"/>
  <c r="S517" i="1"/>
  <c r="R518" i="1"/>
  <c r="S518" i="1"/>
  <c r="R519" i="1"/>
  <c r="S519" i="1"/>
  <c r="R520" i="1"/>
  <c r="S520" i="1"/>
  <c r="R521" i="1"/>
  <c r="S521" i="1"/>
  <c r="R522" i="1"/>
  <c r="S522" i="1"/>
  <c r="R523" i="1"/>
  <c r="S523" i="1"/>
  <c r="R524" i="1"/>
  <c r="S524" i="1"/>
  <c r="R525" i="1"/>
  <c r="S525" i="1"/>
  <c r="R526" i="1"/>
  <c r="S526" i="1"/>
  <c r="R527" i="1"/>
  <c r="S527" i="1"/>
  <c r="R528" i="1"/>
  <c r="S528" i="1"/>
  <c r="R529" i="1"/>
  <c r="S529" i="1"/>
  <c r="R530" i="1"/>
  <c r="S530" i="1"/>
  <c r="R531" i="1"/>
  <c r="S531" i="1"/>
  <c r="R532" i="1"/>
  <c r="S532" i="1"/>
  <c r="R533" i="1"/>
  <c r="S533" i="1"/>
  <c r="R534" i="1"/>
  <c r="S534" i="1"/>
  <c r="R535" i="1"/>
  <c r="S535" i="1"/>
  <c r="R536" i="1"/>
  <c r="S536" i="1"/>
  <c r="R537" i="1"/>
  <c r="S537" i="1"/>
  <c r="R538" i="1"/>
  <c r="S538" i="1"/>
  <c r="R539" i="1"/>
  <c r="S539" i="1"/>
  <c r="R540" i="1"/>
  <c r="S540" i="1"/>
  <c r="R541" i="1"/>
  <c r="S541" i="1"/>
  <c r="R542" i="1"/>
  <c r="S542" i="1"/>
  <c r="R543" i="1"/>
  <c r="S543" i="1"/>
  <c r="R544" i="1"/>
  <c r="S544" i="1"/>
  <c r="R545" i="1"/>
  <c r="S545" i="1"/>
  <c r="R546" i="1"/>
  <c r="S546" i="1"/>
  <c r="R547" i="1"/>
  <c r="S547" i="1"/>
  <c r="R548" i="1"/>
  <c r="S548" i="1"/>
  <c r="R549" i="1"/>
  <c r="S549" i="1"/>
  <c r="R550" i="1"/>
  <c r="S550" i="1"/>
  <c r="R551" i="1"/>
  <c r="S551" i="1"/>
  <c r="R552" i="1"/>
  <c r="S552" i="1"/>
  <c r="R553" i="1"/>
  <c r="S553" i="1"/>
  <c r="R554" i="1"/>
  <c r="S554" i="1"/>
  <c r="R555" i="1"/>
  <c r="S555" i="1"/>
  <c r="R556" i="1"/>
  <c r="S556" i="1"/>
  <c r="R557" i="1"/>
  <c r="S557" i="1"/>
  <c r="R558" i="1"/>
  <c r="S558" i="1"/>
  <c r="R559" i="1"/>
  <c r="S559" i="1"/>
  <c r="R560" i="1"/>
  <c r="S560" i="1"/>
  <c r="R561" i="1"/>
  <c r="S561" i="1"/>
  <c r="R562" i="1"/>
  <c r="S562" i="1"/>
  <c r="R563" i="1"/>
  <c r="S563" i="1"/>
  <c r="R564" i="1"/>
  <c r="S564" i="1"/>
  <c r="R565" i="1"/>
  <c r="S565" i="1"/>
  <c r="R566" i="1"/>
  <c r="S566" i="1"/>
  <c r="R567" i="1"/>
  <c r="S567" i="1"/>
  <c r="R568" i="1"/>
  <c r="S568" i="1"/>
  <c r="R569" i="1"/>
  <c r="S569" i="1"/>
  <c r="R570" i="1"/>
  <c r="S570" i="1"/>
  <c r="R571" i="1"/>
  <c r="S571" i="1"/>
  <c r="R572" i="1"/>
  <c r="S572" i="1"/>
  <c r="R573" i="1"/>
  <c r="S573" i="1"/>
  <c r="R574" i="1"/>
  <c r="S574" i="1"/>
  <c r="R575" i="1"/>
  <c r="S575" i="1"/>
  <c r="R576" i="1"/>
  <c r="S576" i="1"/>
  <c r="R577" i="1"/>
  <c r="S577" i="1"/>
  <c r="R578" i="1"/>
  <c r="S578" i="1"/>
  <c r="R579" i="1"/>
  <c r="S579" i="1"/>
  <c r="R580" i="1"/>
  <c r="S580" i="1"/>
  <c r="R581" i="1"/>
  <c r="S581" i="1"/>
  <c r="R582" i="1"/>
  <c r="S582" i="1"/>
  <c r="R583" i="1"/>
  <c r="S583" i="1"/>
  <c r="R584" i="1"/>
  <c r="S584" i="1"/>
  <c r="R585" i="1"/>
  <c r="S585" i="1"/>
  <c r="R586" i="1"/>
  <c r="S586" i="1"/>
  <c r="R587" i="1"/>
  <c r="S587" i="1"/>
  <c r="R588" i="1"/>
  <c r="S588" i="1"/>
  <c r="R589" i="1"/>
  <c r="S589" i="1"/>
  <c r="R590" i="1"/>
  <c r="S590" i="1"/>
  <c r="R591" i="1"/>
  <c r="S591" i="1"/>
  <c r="R592" i="1"/>
  <c r="S592" i="1"/>
  <c r="R593" i="1"/>
  <c r="S593" i="1"/>
  <c r="R594" i="1"/>
  <c r="S594" i="1"/>
  <c r="R595" i="1"/>
  <c r="S595" i="1"/>
  <c r="R596" i="1"/>
  <c r="S596" i="1"/>
  <c r="R597" i="1"/>
  <c r="S597" i="1"/>
  <c r="R598" i="1"/>
  <c r="S598" i="1"/>
  <c r="R599" i="1"/>
  <c r="S599" i="1"/>
  <c r="R600" i="1"/>
  <c r="S600" i="1"/>
  <c r="R601" i="1"/>
  <c r="S601" i="1"/>
  <c r="R602" i="1"/>
  <c r="S602" i="1"/>
  <c r="R603" i="1"/>
  <c r="S603" i="1"/>
  <c r="R604" i="1"/>
  <c r="S604" i="1"/>
  <c r="R605" i="1"/>
  <c r="S605" i="1"/>
  <c r="R606" i="1"/>
  <c r="S606" i="1"/>
  <c r="R607" i="1"/>
  <c r="S607" i="1"/>
  <c r="R608" i="1"/>
  <c r="S608" i="1"/>
  <c r="R609" i="1"/>
  <c r="S609" i="1"/>
  <c r="R610" i="1"/>
  <c r="S610" i="1"/>
  <c r="R611" i="1"/>
  <c r="S611" i="1"/>
  <c r="R612" i="1"/>
  <c r="S612" i="1"/>
  <c r="R613" i="1"/>
  <c r="S613" i="1"/>
  <c r="R614" i="1"/>
  <c r="S614" i="1"/>
  <c r="R615" i="1"/>
  <c r="S615" i="1"/>
  <c r="R616" i="1"/>
  <c r="S616" i="1"/>
  <c r="R617" i="1"/>
  <c r="S617" i="1"/>
  <c r="R618" i="1"/>
  <c r="S618" i="1"/>
  <c r="R619" i="1"/>
  <c r="S619" i="1"/>
  <c r="R620" i="1"/>
  <c r="S620" i="1"/>
  <c r="R621" i="1"/>
  <c r="S621" i="1"/>
  <c r="R622" i="1"/>
  <c r="S622" i="1"/>
  <c r="R623" i="1"/>
  <c r="S623" i="1"/>
  <c r="R624" i="1"/>
  <c r="S624" i="1"/>
  <c r="R625" i="1"/>
  <c r="S625" i="1"/>
  <c r="R626" i="1"/>
  <c r="S626" i="1"/>
  <c r="R627" i="1"/>
  <c r="S627" i="1"/>
  <c r="R628" i="1"/>
  <c r="S628" i="1"/>
  <c r="R629" i="1"/>
  <c r="S629" i="1"/>
  <c r="R630" i="1"/>
  <c r="S630" i="1"/>
  <c r="R631" i="1"/>
  <c r="S631" i="1"/>
  <c r="R632" i="1"/>
  <c r="S632" i="1"/>
  <c r="R633" i="1"/>
  <c r="S633" i="1"/>
  <c r="R634" i="1"/>
  <c r="S634" i="1"/>
  <c r="R635" i="1"/>
  <c r="S635" i="1"/>
  <c r="R636" i="1"/>
  <c r="S636" i="1"/>
  <c r="R637" i="1"/>
  <c r="S637" i="1"/>
  <c r="R638" i="1"/>
  <c r="S638" i="1"/>
  <c r="R639" i="1"/>
  <c r="S639" i="1"/>
  <c r="R640" i="1"/>
  <c r="S640" i="1"/>
  <c r="R641" i="1"/>
  <c r="S641" i="1"/>
  <c r="R642" i="1"/>
  <c r="S642" i="1"/>
  <c r="R643" i="1"/>
  <c r="S643" i="1"/>
  <c r="R644" i="1"/>
  <c r="S644" i="1"/>
  <c r="R645" i="1"/>
  <c r="S645" i="1"/>
  <c r="R646" i="1"/>
  <c r="S646" i="1"/>
  <c r="R647" i="1"/>
  <c r="S647" i="1"/>
  <c r="R648" i="1"/>
  <c r="S648" i="1"/>
  <c r="R649" i="1"/>
  <c r="S649" i="1"/>
  <c r="R650" i="1"/>
  <c r="S650" i="1"/>
  <c r="R651" i="1"/>
  <c r="S651" i="1"/>
  <c r="R652" i="1"/>
  <c r="S652" i="1"/>
  <c r="R653" i="1"/>
  <c r="S653" i="1"/>
  <c r="R654" i="1"/>
  <c r="S654" i="1"/>
  <c r="R655" i="1"/>
  <c r="S655" i="1"/>
  <c r="R656" i="1"/>
  <c r="S656" i="1"/>
  <c r="R657" i="1"/>
  <c r="S657" i="1"/>
  <c r="R658" i="1"/>
  <c r="S658" i="1"/>
  <c r="R659" i="1"/>
  <c r="S659" i="1"/>
  <c r="R660" i="1"/>
  <c r="S660" i="1"/>
  <c r="R661" i="1"/>
  <c r="S661" i="1"/>
  <c r="R662" i="1"/>
  <c r="S662" i="1"/>
  <c r="R663" i="1"/>
  <c r="S663" i="1"/>
  <c r="R664" i="1"/>
  <c r="S664" i="1"/>
  <c r="R665" i="1"/>
  <c r="S665" i="1"/>
  <c r="R666" i="1"/>
  <c r="S666" i="1"/>
  <c r="R667" i="1"/>
  <c r="S667" i="1"/>
  <c r="R668" i="1"/>
  <c r="S668" i="1"/>
  <c r="R669" i="1"/>
  <c r="S669" i="1"/>
  <c r="R670" i="1"/>
  <c r="S670" i="1"/>
  <c r="R671" i="1"/>
  <c r="S671" i="1"/>
  <c r="R672" i="1"/>
  <c r="S672" i="1"/>
  <c r="R673" i="1"/>
  <c r="S673" i="1"/>
  <c r="R674" i="1"/>
  <c r="S674" i="1"/>
  <c r="R675" i="1"/>
  <c r="S675" i="1"/>
  <c r="R676" i="1"/>
  <c r="S676" i="1"/>
  <c r="R677" i="1"/>
  <c r="S677" i="1"/>
  <c r="R678" i="1"/>
  <c r="S678" i="1"/>
  <c r="R679" i="1"/>
  <c r="S679" i="1"/>
  <c r="R680" i="1"/>
  <c r="S680" i="1"/>
  <c r="R681" i="1"/>
  <c r="S681" i="1"/>
  <c r="R682" i="1"/>
  <c r="S682" i="1"/>
  <c r="R683" i="1"/>
  <c r="S683" i="1"/>
  <c r="R684" i="1"/>
  <c r="S684" i="1"/>
  <c r="R685" i="1"/>
  <c r="S685" i="1"/>
  <c r="R686" i="1"/>
  <c r="S686" i="1"/>
  <c r="R687" i="1"/>
  <c r="S687" i="1"/>
  <c r="R688" i="1"/>
  <c r="S688" i="1"/>
  <c r="R689" i="1"/>
  <c r="S689" i="1"/>
  <c r="R690" i="1"/>
  <c r="S690" i="1"/>
  <c r="R691" i="1"/>
  <c r="S691" i="1"/>
  <c r="R692" i="1"/>
  <c r="S692" i="1"/>
  <c r="R693" i="1"/>
  <c r="S693" i="1"/>
  <c r="R694" i="1"/>
  <c r="S694" i="1"/>
  <c r="R695" i="1"/>
  <c r="S695" i="1"/>
  <c r="R696" i="1"/>
  <c r="S696" i="1"/>
  <c r="R697" i="1"/>
  <c r="S697" i="1"/>
  <c r="R698" i="1"/>
  <c r="S698" i="1"/>
  <c r="R699" i="1"/>
  <c r="S699" i="1"/>
  <c r="R700" i="1"/>
  <c r="S700" i="1"/>
  <c r="R701" i="1"/>
  <c r="S701" i="1"/>
  <c r="R702" i="1"/>
  <c r="S702" i="1"/>
  <c r="R703" i="1"/>
  <c r="S703" i="1"/>
  <c r="R704" i="1"/>
  <c r="S704" i="1"/>
  <c r="R705" i="1"/>
  <c r="S705" i="1"/>
  <c r="R706" i="1"/>
  <c r="S706" i="1"/>
  <c r="R707" i="1"/>
  <c r="S707" i="1"/>
  <c r="R708" i="1"/>
  <c r="S708" i="1"/>
  <c r="R709" i="1"/>
  <c r="S709" i="1"/>
  <c r="R710" i="1"/>
  <c r="S710" i="1"/>
  <c r="R711" i="1"/>
  <c r="S711" i="1"/>
  <c r="R712" i="1"/>
  <c r="S712" i="1"/>
  <c r="R713" i="1"/>
  <c r="S713" i="1"/>
  <c r="R714" i="1"/>
  <c r="S714" i="1"/>
  <c r="R715" i="1"/>
  <c r="S715" i="1"/>
  <c r="R716" i="1"/>
  <c r="S716" i="1"/>
  <c r="R717" i="1"/>
  <c r="S717" i="1"/>
  <c r="R718" i="1"/>
  <c r="S718" i="1"/>
  <c r="R719" i="1"/>
  <c r="S719" i="1"/>
  <c r="R720" i="1"/>
  <c r="S720" i="1"/>
  <c r="R721" i="1"/>
  <c r="S721" i="1"/>
  <c r="R722" i="1"/>
  <c r="S722" i="1"/>
  <c r="R723" i="1"/>
  <c r="S723" i="1"/>
  <c r="R724" i="1"/>
  <c r="S724" i="1"/>
  <c r="R725" i="1"/>
  <c r="S725" i="1"/>
  <c r="R726" i="1"/>
  <c r="S726" i="1"/>
  <c r="R727" i="1"/>
  <c r="S727" i="1"/>
  <c r="R728" i="1"/>
  <c r="S728" i="1"/>
  <c r="R729" i="1"/>
  <c r="S729" i="1"/>
  <c r="R730" i="1"/>
  <c r="S730" i="1"/>
  <c r="R731" i="1"/>
  <c r="S731" i="1"/>
  <c r="R732" i="1"/>
  <c r="S732" i="1"/>
  <c r="R733" i="1"/>
  <c r="S733" i="1"/>
  <c r="R734" i="1"/>
  <c r="S734" i="1"/>
  <c r="R735" i="1"/>
  <c r="S735" i="1"/>
  <c r="R736" i="1"/>
  <c r="S736" i="1"/>
  <c r="R737" i="1"/>
  <c r="S737" i="1"/>
  <c r="R738" i="1"/>
  <c r="S738" i="1"/>
  <c r="R739" i="1"/>
  <c r="S739" i="1"/>
  <c r="R740" i="1"/>
  <c r="S740" i="1"/>
  <c r="R741" i="1"/>
  <c r="S741" i="1"/>
  <c r="R742" i="1"/>
  <c r="S742" i="1"/>
  <c r="R743" i="1"/>
  <c r="S743" i="1"/>
  <c r="R744" i="1"/>
  <c r="S744" i="1"/>
  <c r="R745" i="1"/>
  <c r="S745" i="1"/>
  <c r="R746" i="1"/>
  <c r="S746" i="1"/>
  <c r="R747" i="1"/>
  <c r="S747" i="1"/>
  <c r="R748" i="1"/>
  <c r="S748" i="1"/>
  <c r="R749" i="1"/>
  <c r="S749" i="1"/>
  <c r="R750" i="1"/>
  <c r="S750" i="1"/>
  <c r="R751" i="1"/>
  <c r="S751" i="1"/>
  <c r="R752" i="1"/>
  <c r="S752" i="1"/>
  <c r="R753" i="1"/>
  <c r="S753" i="1"/>
  <c r="R754" i="1"/>
  <c r="S754" i="1"/>
  <c r="R755" i="1"/>
  <c r="S755" i="1"/>
  <c r="R756" i="1"/>
  <c r="S756" i="1"/>
  <c r="R757" i="1"/>
  <c r="S757" i="1"/>
  <c r="R758" i="1"/>
  <c r="S758" i="1"/>
  <c r="R759" i="1"/>
  <c r="S759" i="1"/>
  <c r="R760" i="1"/>
  <c r="S760" i="1"/>
  <c r="R761" i="1"/>
  <c r="S761" i="1"/>
  <c r="R762" i="1"/>
  <c r="S762" i="1"/>
  <c r="R763" i="1"/>
  <c r="S763" i="1"/>
  <c r="R764" i="1"/>
  <c r="S764" i="1"/>
  <c r="R765" i="1"/>
  <c r="S765" i="1"/>
  <c r="R766" i="1"/>
  <c r="S766" i="1"/>
  <c r="R767" i="1"/>
  <c r="S767" i="1"/>
  <c r="R768" i="1"/>
  <c r="S768" i="1"/>
  <c r="R769" i="1"/>
  <c r="S769" i="1"/>
  <c r="R770" i="1"/>
  <c r="S770" i="1"/>
  <c r="R771" i="1"/>
  <c r="S771" i="1"/>
  <c r="R772" i="1"/>
  <c r="S772" i="1"/>
  <c r="R773" i="1"/>
  <c r="S773" i="1"/>
  <c r="R774" i="1"/>
  <c r="S774" i="1"/>
  <c r="R775" i="1"/>
  <c r="S775" i="1"/>
  <c r="R776" i="1"/>
  <c r="S776" i="1"/>
  <c r="R777" i="1"/>
  <c r="S777" i="1"/>
  <c r="R778" i="1"/>
  <c r="S778" i="1"/>
  <c r="R779" i="1"/>
  <c r="S779" i="1"/>
  <c r="R780" i="1"/>
  <c r="S780" i="1"/>
  <c r="R781" i="1"/>
  <c r="S781" i="1"/>
  <c r="R782" i="1"/>
  <c r="S782" i="1"/>
  <c r="R783" i="1"/>
  <c r="S783" i="1"/>
  <c r="R784" i="1"/>
  <c r="S784" i="1"/>
  <c r="R785" i="1"/>
  <c r="S785" i="1"/>
  <c r="R786" i="1"/>
  <c r="S786" i="1"/>
  <c r="R787" i="1"/>
  <c r="S787" i="1"/>
  <c r="R788" i="1"/>
  <c r="S788" i="1"/>
  <c r="R789" i="1"/>
  <c r="S789" i="1"/>
  <c r="R790" i="1"/>
  <c r="S790" i="1"/>
  <c r="R791" i="1"/>
  <c r="S791" i="1"/>
  <c r="R792" i="1"/>
  <c r="S792" i="1"/>
  <c r="R793" i="1"/>
  <c r="S793" i="1"/>
  <c r="R794" i="1"/>
  <c r="S794" i="1"/>
  <c r="R795" i="1"/>
  <c r="S795" i="1"/>
  <c r="R796" i="1"/>
  <c r="S796" i="1"/>
  <c r="R797" i="1"/>
  <c r="S797" i="1"/>
  <c r="R798" i="1"/>
  <c r="S798" i="1"/>
  <c r="R799" i="1"/>
  <c r="S799" i="1"/>
  <c r="R800" i="1"/>
  <c r="S800" i="1"/>
  <c r="R801" i="1"/>
  <c r="S801" i="1"/>
  <c r="R802" i="1"/>
  <c r="S802" i="1"/>
  <c r="R803" i="1"/>
  <c r="S803" i="1"/>
  <c r="R804" i="1"/>
  <c r="S804" i="1"/>
  <c r="R805" i="1"/>
  <c r="S805" i="1"/>
  <c r="R806" i="1"/>
  <c r="S806" i="1"/>
  <c r="R807" i="1"/>
  <c r="S807" i="1"/>
  <c r="R808" i="1"/>
  <c r="S808" i="1"/>
  <c r="R809" i="1"/>
  <c r="S809" i="1"/>
  <c r="R810" i="1"/>
  <c r="S810" i="1"/>
  <c r="R811" i="1"/>
  <c r="S811" i="1"/>
  <c r="R812" i="1"/>
  <c r="S812" i="1"/>
  <c r="R813" i="1"/>
  <c r="S813" i="1"/>
  <c r="R814" i="1"/>
  <c r="S814" i="1"/>
  <c r="R815" i="1"/>
  <c r="S815" i="1"/>
  <c r="R816" i="1"/>
  <c r="S816" i="1"/>
  <c r="R817" i="1"/>
  <c r="S817" i="1"/>
  <c r="R818" i="1"/>
  <c r="S818" i="1"/>
  <c r="R819" i="1"/>
  <c r="S819" i="1"/>
  <c r="R820" i="1"/>
  <c r="S820" i="1"/>
  <c r="R821" i="1"/>
  <c r="S821" i="1"/>
  <c r="R822" i="1"/>
  <c r="S822" i="1"/>
  <c r="R823" i="1"/>
  <c r="S823" i="1"/>
  <c r="R824" i="1"/>
  <c r="S824" i="1"/>
  <c r="R825" i="1"/>
  <c r="S825" i="1"/>
  <c r="R826" i="1"/>
  <c r="S826" i="1"/>
  <c r="R827" i="1"/>
  <c r="S827" i="1"/>
  <c r="R828" i="1"/>
  <c r="S828" i="1"/>
  <c r="R829" i="1"/>
  <c r="S829" i="1"/>
  <c r="R830" i="1"/>
  <c r="S830" i="1"/>
  <c r="R831" i="1"/>
  <c r="S831" i="1"/>
  <c r="R832" i="1"/>
  <c r="S832" i="1"/>
  <c r="R833" i="1"/>
  <c r="S833" i="1"/>
  <c r="R834" i="1"/>
  <c r="S834" i="1"/>
  <c r="R835" i="1"/>
  <c r="S835" i="1"/>
  <c r="R836" i="1"/>
  <c r="S836" i="1"/>
  <c r="R837" i="1"/>
  <c r="S837" i="1"/>
  <c r="R838" i="1"/>
  <c r="S838" i="1"/>
  <c r="R839" i="1"/>
  <c r="S839" i="1"/>
  <c r="R840" i="1"/>
  <c r="S840" i="1"/>
  <c r="R841" i="1"/>
  <c r="S841" i="1"/>
  <c r="R842" i="1"/>
  <c r="S842" i="1"/>
  <c r="R843" i="1"/>
  <c r="S843" i="1"/>
  <c r="R844" i="1"/>
  <c r="S844" i="1"/>
  <c r="R845" i="1"/>
  <c r="S845" i="1"/>
  <c r="R846" i="1"/>
  <c r="S846" i="1"/>
  <c r="R847" i="1"/>
  <c r="S847" i="1"/>
  <c r="R848" i="1"/>
  <c r="S848" i="1"/>
  <c r="R849" i="1"/>
  <c r="S849" i="1"/>
  <c r="R850" i="1"/>
  <c r="S850" i="1"/>
  <c r="R851" i="1"/>
  <c r="S851" i="1"/>
  <c r="R852" i="1"/>
  <c r="S852" i="1"/>
  <c r="R853" i="1"/>
  <c r="S853" i="1"/>
  <c r="R854" i="1"/>
  <c r="S854" i="1"/>
  <c r="R855" i="1"/>
  <c r="S855" i="1"/>
  <c r="R856" i="1"/>
  <c r="S856" i="1"/>
  <c r="R857" i="1"/>
  <c r="S857" i="1"/>
  <c r="R858" i="1"/>
  <c r="S858" i="1"/>
  <c r="R859" i="1"/>
  <c r="S859" i="1"/>
  <c r="R860" i="1"/>
  <c r="S860" i="1"/>
  <c r="R861" i="1"/>
  <c r="S861" i="1"/>
  <c r="R862" i="1"/>
  <c r="S862" i="1"/>
  <c r="R863" i="1"/>
  <c r="S863" i="1"/>
  <c r="R864" i="1"/>
  <c r="S864" i="1"/>
  <c r="R865" i="1"/>
  <c r="S865" i="1"/>
  <c r="R866" i="1"/>
  <c r="S866" i="1"/>
  <c r="R867" i="1"/>
  <c r="S867" i="1"/>
  <c r="R868" i="1"/>
  <c r="S868" i="1"/>
  <c r="R869" i="1"/>
  <c r="S869" i="1"/>
  <c r="R870" i="1"/>
  <c r="S870" i="1"/>
  <c r="R871" i="1"/>
  <c r="S871" i="1"/>
  <c r="R872" i="1"/>
  <c r="S872" i="1"/>
  <c r="R873" i="1"/>
  <c r="S873" i="1"/>
  <c r="R874" i="1"/>
  <c r="S874" i="1"/>
  <c r="R875" i="1"/>
  <c r="S875" i="1"/>
  <c r="R876" i="1"/>
  <c r="S876" i="1"/>
  <c r="R877" i="1"/>
  <c r="S877" i="1"/>
  <c r="R878" i="1"/>
  <c r="S878" i="1"/>
  <c r="R879" i="1"/>
  <c r="S879" i="1"/>
  <c r="R880" i="1"/>
  <c r="S880" i="1"/>
  <c r="R881" i="1"/>
  <c r="S881" i="1"/>
  <c r="R882" i="1"/>
  <c r="S882" i="1"/>
  <c r="R883" i="1"/>
  <c r="S883" i="1"/>
  <c r="R884" i="1"/>
  <c r="S884" i="1"/>
  <c r="R885" i="1"/>
  <c r="S885" i="1"/>
  <c r="R886" i="1"/>
  <c r="S886" i="1"/>
  <c r="R887" i="1"/>
  <c r="S887" i="1"/>
  <c r="R888" i="1"/>
  <c r="S888" i="1"/>
  <c r="R889" i="1"/>
  <c r="S889" i="1"/>
  <c r="R890" i="1"/>
  <c r="S890" i="1"/>
  <c r="R891" i="1"/>
  <c r="S891" i="1"/>
  <c r="R892" i="1"/>
  <c r="S892" i="1"/>
  <c r="R893" i="1"/>
  <c r="S893" i="1"/>
  <c r="R894" i="1"/>
  <c r="S894" i="1"/>
  <c r="R895" i="1"/>
  <c r="S895" i="1"/>
  <c r="R896" i="1"/>
  <c r="S896" i="1"/>
  <c r="R897" i="1"/>
  <c r="S897" i="1"/>
  <c r="R898" i="1"/>
  <c r="S898" i="1"/>
  <c r="R899" i="1"/>
  <c r="S899" i="1"/>
  <c r="R900" i="1"/>
  <c r="S900" i="1"/>
  <c r="R901" i="1"/>
  <c r="S901" i="1"/>
  <c r="R902" i="1"/>
  <c r="S902" i="1"/>
  <c r="R903" i="1"/>
  <c r="S903" i="1"/>
  <c r="R904" i="1"/>
  <c r="S904" i="1"/>
  <c r="R905" i="1"/>
  <c r="S905" i="1"/>
  <c r="R906" i="1"/>
  <c r="S906" i="1"/>
  <c r="R907" i="1"/>
  <c r="S907" i="1"/>
  <c r="R908" i="1"/>
  <c r="S908" i="1"/>
  <c r="R909" i="1"/>
  <c r="S909" i="1"/>
  <c r="R910" i="1"/>
  <c r="S910" i="1"/>
  <c r="R911" i="1"/>
  <c r="S911" i="1"/>
  <c r="R912" i="1"/>
  <c r="S912" i="1"/>
  <c r="R913" i="1"/>
  <c r="S913" i="1"/>
  <c r="R914" i="1"/>
  <c r="S914" i="1"/>
  <c r="R915" i="1"/>
  <c r="S915" i="1"/>
  <c r="R916" i="1"/>
  <c r="S916" i="1"/>
  <c r="R917" i="1"/>
  <c r="S917" i="1"/>
  <c r="R918" i="1"/>
  <c r="S918" i="1"/>
  <c r="R919" i="1"/>
  <c r="S919" i="1"/>
  <c r="R920" i="1"/>
  <c r="S920" i="1"/>
  <c r="R921" i="1"/>
  <c r="S921" i="1"/>
  <c r="R922" i="1"/>
  <c r="S922" i="1"/>
  <c r="R923" i="1"/>
  <c r="S923" i="1"/>
  <c r="R924" i="1"/>
  <c r="S924" i="1"/>
  <c r="R925" i="1"/>
  <c r="S925" i="1"/>
  <c r="R926" i="1"/>
  <c r="S926" i="1"/>
  <c r="R927" i="1"/>
  <c r="S927" i="1"/>
  <c r="R928" i="1"/>
  <c r="S928" i="1"/>
  <c r="R929" i="1"/>
  <c r="S929" i="1"/>
  <c r="R930" i="1"/>
  <c r="S930" i="1"/>
  <c r="R931" i="1"/>
  <c r="S931" i="1"/>
  <c r="R932" i="1"/>
  <c r="S932" i="1"/>
  <c r="R933" i="1"/>
  <c r="S933" i="1"/>
  <c r="R934" i="1"/>
  <c r="S934" i="1"/>
  <c r="R935" i="1"/>
  <c r="S935" i="1"/>
  <c r="R936" i="1"/>
  <c r="S936" i="1"/>
  <c r="R937" i="1"/>
  <c r="S937" i="1"/>
  <c r="R938" i="1"/>
  <c r="S938" i="1"/>
  <c r="R939" i="1"/>
  <c r="S939" i="1"/>
  <c r="R940" i="1"/>
  <c r="S940" i="1"/>
  <c r="R941" i="1"/>
  <c r="S941" i="1"/>
  <c r="R942" i="1"/>
  <c r="S942" i="1"/>
  <c r="R943" i="1"/>
  <c r="S943" i="1"/>
  <c r="R944" i="1"/>
  <c r="S944" i="1"/>
  <c r="R945" i="1"/>
  <c r="S945" i="1"/>
  <c r="R946" i="1"/>
  <c r="S946" i="1"/>
  <c r="R947" i="1"/>
  <c r="S947" i="1"/>
  <c r="R948" i="1"/>
  <c r="S948" i="1"/>
  <c r="R949" i="1"/>
  <c r="S949" i="1"/>
  <c r="R950" i="1"/>
  <c r="S950" i="1"/>
  <c r="R951" i="1"/>
  <c r="S951" i="1"/>
  <c r="R952" i="1"/>
  <c r="S952" i="1"/>
  <c r="R953" i="1"/>
  <c r="S953" i="1"/>
  <c r="R954" i="1"/>
  <c r="S954" i="1"/>
  <c r="R955" i="1"/>
  <c r="S955" i="1"/>
  <c r="R956" i="1"/>
  <c r="S956" i="1"/>
  <c r="R957" i="1"/>
  <c r="S957" i="1"/>
  <c r="R958" i="1"/>
  <c r="S958" i="1"/>
  <c r="R959" i="1"/>
  <c r="S959" i="1"/>
  <c r="R960" i="1"/>
  <c r="S960" i="1"/>
  <c r="R961" i="1"/>
  <c r="S961" i="1"/>
  <c r="R962" i="1"/>
  <c r="S962" i="1"/>
  <c r="R963" i="1"/>
  <c r="S963" i="1"/>
  <c r="R964" i="1"/>
  <c r="S964" i="1"/>
  <c r="R965" i="1"/>
  <c r="S965" i="1"/>
  <c r="R966" i="1"/>
  <c r="S966" i="1"/>
  <c r="R967" i="1"/>
  <c r="S967" i="1"/>
  <c r="R968" i="1"/>
  <c r="S968" i="1"/>
  <c r="R969" i="1"/>
  <c r="S969" i="1"/>
  <c r="R970" i="1"/>
  <c r="S970" i="1"/>
  <c r="R971" i="1"/>
  <c r="S971" i="1"/>
  <c r="R972" i="1"/>
  <c r="S972" i="1"/>
  <c r="R973" i="1"/>
  <c r="S973" i="1"/>
  <c r="R974" i="1"/>
  <c r="S974" i="1"/>
  <c r="R975" i="1"/>
  <c r="S975" i="1"/>
  <c r="R976" i="1"/>
  <c r="S976" i="1"/>
  <c r="R977" i="1"/>
  <c r="S977" i="1"/>
  <c r="R978" i="1"/>
  <c r="S978" i="1"/>
  <c r="R979" i="1"/>
  <c r="S979" i="1"/>
  <c r="R980" i="1"/>
  <c r="S980" i="1"/>
  <c r="R981" i="1"/>
  <c r="S981" i="1"/>
  <c r="R982" i="1"/>
  <c r="S982" i="1"/>
  <c r="R983" i="1"/>
  <c r="S983" i="1"/>
  <c r="R984" i="1"/>
  <c r="S984" i="1"/>
  <c r="R985" i="1"/>
  <c r="S985" i="1"/>
  <c r="R986" i="1"/>
  <c r="S986" i="1"/>
  <c r="R987" i="1"/>
  <c r="S987" i="1"/>
  <c r="R988" i="1"/>
  <c r="S988" i="1"/>
  <c r="R989" i="1"/>
  <c r="S989" i="1"/>
  <c r="R990" i="1"/>
  <c r="S990" i="1"/>
  <c r="R991" i="1"/>
  <c r="S991" i="1"/>
  <c r="R992" i="1"/>
  <c r="S992" i="1"/>
  <c r="R993" i="1"/>
  <c r="S993" i="1"/>
  <c r="R994" i="1"/>
  <c r="S994" i="1"/>
  <c r="R995" i="1"/>
  <c r="S995" i="1"/>
  <c r="R996" i="1"/>
  <c r="S996" i="1"/>
  <c r="R997" i="1"/>
  <c r="S997" i="1"/>
  <c r="R998" i="1"/>
  <c r="S998" i="1"/>
  <c r="R999" i="1"/>
  <c r="S999" i="1"/>
  <c r="R1000" i="1"/>
  <c r="S1000" i="1"/>
  <c r="R1001" i="1"/>
  <c r="S1001" i="1"/>
  <c r="R1002" i="1"/>
  <c r="S1002" i="1"/>
  <c r="R1003" i="1"/>
  <c r="S1003" i="1"/>
  <c r="R1004" i="1"/>
  <c r="S1004" i="1"/>
  <c r="R1005" i="1"/>
  <c r="S1005" i="1"/>
  <c r="R1006" i="1"/>
  <c r="S100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17" i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7" i="6"/>
  <c r="N6" i="1" l="1"/>
  <c r="B5" i="1" s="1"/>
  <c r="T6" i="1"/>
  <c r="G2" i="1" s="1"/>
  <c r="P6" i="1"/>
  <c r="Q6" i="1"/>
  <c r="O6" i="1"/>
  <c r="C5" i="1" s="1"/>
  <c r="S6" i="1"/>
  <c r="H5" i="1" s="1"/>
  <c r="R6" i="1"/>
  <c r="G5" i="1" s="1"/>
  <c r="F5" i="1" l="1"/>
  <c r="C3" i="8"/>
  <c r="E5" i="1"/>
  <c r="B3" i="7"/>
  <c r="B4" i="8"/>
  <c r="K7" i="8"/>
  <c r="J7" i="8"/>
  <c r="I7" i="8"/>
  <c r="H7" i="8"/>
  <c r="K7" i="7"/>
  <c r="J7" i="7"/>
  <c r="I7" i="7"/>
  <c r="H7" i="7"/>
  <c r="B9" i="6"/>
  <c r="B10" i="6"/>
  <c r="C10" i="6" s="1"/>
  <c r="B11" i="6"/>
  <c r="B12" i="6"/>
  <c r="C12" i="6" s="1"/>
  <c r="B13" i="6"/>
  <c r="C13" i="6" s="1"/>
  <c r="B15" i="6"/>
  <c r="C15" i="6" s="1"/>
  <c r="B16" i="6"/>
  <c r="C16" i="6" s="1"/>
  <c r="B17" i="6"/>
  <c r="B18" i="6"/>
  <c r="C18" i="6" s="1"/>
  <c r="B19" i="6"/>
  <c r="C19" i="6" s="1"/>
  <c r="B20" i="6"/>
  <c r="C20" i="6" s="1"/>
  <c r="B21" i="6"/>
  <c r="C21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51" i="6"/>
  <c r="C51" i="6" s="1"/>
  <c r="B52" i="6"/>
  <c r="C52" i="6" s="1"/>
  <c r="B53" i="6"/>
  <c r="C53" i="6" s="1"/>
  <c r="B54" i="6"/>
  <c r="C54" i="6" s="1"/>
  <c r="B55" i="6"/>
  <c r="C55" i="6" s="1"/>
  <c r="B56" i="6"/>
  <c r="C56" i="6" s="1"/>
  <c r="B57" i="6"/>
  <c r="C57" i="6" s="1"/>
  <c r="B63" i="6"/>
  <c r="C63" i="6" s="1"/>
  <c r="B64" i="6"/>
  <c r="C64" i="6" s="1"/>
  <c r="B65" i="6"/>
  <c r="C65" i="6" s="1"/>
  <c r="B66" i="6"/>
  <c r="C66" i="6" s="1"/>
  <c r="B67" i="6"/>
  <c r="C67" i="6" s="1"/>
  <c r="B68" i="6"/>
  <c r="C68" i="6" s="1"/>
  <c r="B69" i="6"/>
  <c r="C69" i="6" s="1"/>
  <c r="B75" i="6"/>
  <c r="C75" i="6" s="1"/>
  <c r="B76" i="6"/>
  <c r="C76" i="6" s="1"/>
  <c r="B77" i="6"/>
  <c r="C77" i="6" s="1"/>
  <c r="B78" i="6"/>
  <c r="C78" i="6" s="1"/>
  <c r="B79" i="6"/>
  <c r="C79" i="6" s="1"/>
  <c r="B80" i="6"/>
  <c r="C80" i="6" s="1"/>
  <c r="B81" i="6"/>
  <c r="C81" i="6" s="1"/>
  <c r="B87" i="6"/>
  <c r="C87" i="6" s="1"/>
  <c r="B88" i="6"/>
  <c r="C88" i="6" s="1"/>
  <c r="B89" i="6"/>
  <c r="C89" i="6" s="1"/>
  <c r="B90" i="6"/>
  <c r="C90" i="6" s="1"/>
  <c r="B91" i="6"/>
  <c r="C91" i="6" s="1"/>
  <c r="B92" i="6"/>
  <c r="C92" i="6" s="1"/>
  <c r="B93" i="6"/>
  <c r="C93" i="6" s="1"/>
  <c r="B99" i="6"/>
  <c r="C99" i="6" s="1"/>
  <c r="B100" i="6"/>
  <c r="C100" i="6" s="1"/>
  <c r="B101" i="6"/>
  <c r="C101" i="6" s="1"/>
  <c r="B102" i="6"/>
  <c r="C102" i="6" s="1"/>
  <c r="B103" i="6"/>
  <c r="C103" i="6" s="1"/>
  <c r="B104" i="6"/>
  <c r="C104" i="6" s="1"/>
  <c r="B105" i="6"/>
  <c r="C105" i="6" s="1"/>
  <c r="B111" i="6"/>
  <c r="C111" i="6" s="1"/>
  <c r="B112" i="6"/>
  <c r="C112" i="6" s="1"/>
  <c r="B113" i="6"/>
  <c r="C113" i="6" s="1"/>
  <c r="B114" i="6"/>
  <c r="C114" i="6" s="1"/>
  <c r="B115" i="6"/>
  <c r="C115" i="6" s="1"/>
  <c r="B116" i="6"/>
  <c r="C116" i="6" s="1"/>
  <c r="B117" i="6"/>
  <c r="C117" i="6" s="1"/>
  <c r="B118" i="6"/>
  <c r="C118" i="6" s="1"/>
  <c r="B119" i="6"/>
  <c r="C119" i="6" s="1"/>
  <c r="B120" i="6"/>
  <c r="C120" i="6" s="1"/>
  <c r="B121" i="6"/>
  <c r="C121" i="6" s="1"/>
  <c r="B122" i="6"/>
  <c r="C122" i="6" s="1"/>
  <c r="B123" i="6"/>
  <c r="C123" i="6" s="1"/>
  <c r="B124" i="6"/>
  <c r="C124" i="6" s="1"/>
  <c r="B125" i="6"/>
  <c r="C125" i="6" s="1"/>
  <c r="B126" i="6"/>
  <c r="C126" i="6" s="1"/>
  <c r="B127" i="6"/>
  <c r="C127" i="6" s="1"/>
  <c r="B128" i="6"/>
  <c r="C128" i="6" s="1"/>
  <c r="B129" i="6"/>
  <c r="C129" i="6" s="1"/>
  <c r="B130" i="6"/>
  <c r="C130" i="6" s="1"/>
  <c r="B131" i="6"/>
  <c r="C131" i="6" s="1"/>
  <c r="B132" i="6"/>
  <c r="C132" i="6" s="1"/>
  <c r="B133" i="6"/>
  <c r="C133" i="6" s="1"/>
  <c r="B134" i="6"/>
  <c r="C134" i="6" s="1"/>
  <c r="B135" i="6"/>
  <c r="C135" i="6" s="1"/>
  <c r="B136" i="6"/>
  <c r="C136" i="6" s="1"/>
  <c r="B137" i="6"/>
  <c r="C137" i="6" s="1"/>
  <c r="B138" i="6"/>
  <c r="C138" i="6" s="1"/>
  <c r="B139" i="6"/>
  <c r="C139" i="6" s="1"/>
  <c r="B140" i="6"/>
  <c r="C140" i="6" s="1"/>
  <c r="B141" i="6"/>
  <c r="C141" i="6" s="1"/>
  <c r="B142" i="6"/>
  <c r="C142" i="6" s="1"/>
  <c r="B143" i="6"/>
  <c r="C143" i="6" s="1"/>
  <c r="B144" i="6"/>
  <c r="C144" i="6" s="1"/>
  <c r="B145" i="6"/>
  <c r="C145" i="6" s="1"/>
  <c r="B146" i="6"/>
  <c r="C146" i="6" s="1"/>
  <c r="B147" i="6"/>
  <c r="C147" i="6" s="1"/>
  <c r="B148" i="6"/>
  <c r="C148" i="6" s="1"/>
  <c r="B149" i="6"/>
  <c r="C149" i="6" s="1"/>
  <c r="B150" i="6"/>
  <c r="C150" i="6" s="1"/>
  <c r="B151" i="6"/>
  <c r="C151" i="6" s="1"/>
  <c r="B152" i="6"/>
  <c r="C152" i="6" s="1"/>
  <c r="B153" i="6"/>
  <c r="C153" i="6" s="1"/>
  <c r="B154" i="6"/>
  <c r="C154" i="6" s="1"/>
  <c r="B155" i="6"/>
  <c r="C155" i="6" s="1"/>
  <c r="B156" i="6"/>
  <c r="C156" i="6" s="1"/>
  <c r="B157" i="6"/>
  <c r="C157" i="6" s="1"/>
  <c r="B158" i="6"/>
  <c r="C158" i="6" s="1"/>
  <c r="B159" i="6"/>
  <c r="C159" i="6" s="1"/>
  <c r="B160" i="6"/>
  <c r="C160" i="6" s="1"/>
  <c r="B161" i="6"/>
  <c r="C161" i="6" s="1"/>
  <c r="B162" i="6"/>
  <c r="C162" i="6" s="1"/>
  <c r="B163" i="6"/>
  <c r="C163" i="6" s="1"/>
  <c r="B164" i="6"/>
  <c r="C164" i="6" s="1"/>
  <c r="B165" i="6"/>
  <c r="C165" i="6" s="1"/>
  <c r="B166" i="6"/>
  <c r="C166" i="6" s="1"/>
  <c r="B167" i="6"/>
  <c r="C167" i="6" s="1"/>
  <c r="B168" i="6"/>
  <c r="C168" i="6" s="1"/>
  <c r="B169" i="6"/>
  <c r="C169" i="6" s="1"/>
  <c r="B170" i="6"/>
  <c r="C170" i="6" s="1"/>
  <c r="B171" i="6"/>
  <c r="C171" i="6" s="1"/>
  <c r="B172" i="6"/>
  <c r="C172" i="6" s="1"/>
  <c r="B173" i="6"/>
  <c r="C173" i="6" s="1"/>
  <c r="B174" i="6"/>
  <c r="C174" i="6" s="1"/>
  <c r="B175" i="6"/>
  <c r="C175" i="6" s="1"/>
  <c r="B176" i="6"/>
  <c r="C176" i="6" s="1"/>
  <c r="B177" i="6"/>
  <c r="C177" i="6" s="1"/>
  <c r="B178" i="6"/>
  <c r="C178" i="6" s="1"/>
  <c r="B179" i="6"/>
  <c r="C179" i="6" s="1"/>
  <c r="B180" i="6"/>
  <c r="C180" i="6" s="1"/>
  <c r="B181" i="6"/>
  <c r="C181" i="6" s="1"/>
  <c r="B182" i="6"/>
  <c r="C182" i="6" s="1"/>
  <c r="B183" i="6"/>
  <c r="C183" i="6" s="1"/>
  <c r="B184" i="6"/>
  <c r="C184" i="6" s="1"/>
  <c r="B185" i="6"/>
  <c r="C185" i="6" s="1"/>
  <c r="B186" i="6"/>
  <c r="C186" i="6" s="1"/>
  <c r="B187" i="6"/>
  <c r="C187" i="6" s="1"/>
  <c r="B188" i="6"/>
  <c r="C188" i="6" s="1"/>
  <c r="B189" i="6"/>
  <c r="C189" i="6" s="1"/>
  <c r="B190" i="6"/>
  <c r="C190" i="6" s="1"/>
  <c r="B191" i="6"/>
  <c r="C191" i="6" s="1"/>
  <c r="B192" i="6"/>
  <c r="C192" i="6" s="1"/>
  <c r="B193" i="6"/>
  <c r="C193" i="6" s="1"/>
  <c r="B194" i="6"/>
  <c r="C194" i="6" s="1"/>
  <c r="B195" i="6"/>
  <c r="C195" i="6" s="1"/>
  <c r="B196" i="6"/>
  <c r="C196" i="6" s="1"/>
  <c r="B197" i="6"/>
  <c r="C197" i="6" s="1"/>
  <c r="B198" i="6"/>
  <c r="C198" i="6" s="1"/>
  <c r="B199" i="6"/>
  <c r="C199" i="6" s="1"/>
  <c r="B200" i="6"/>
  <c r="C200" i="6" s="1"/>
  <c r="B201" i="6"/>
  <c r="C201" i="6" s="1"/>
  <c r="B202" i="6"/>
  <c r="C202" i="6" s="1"/>
  <c r="B203" i="6"/>
  <c r="C203" i="6" s="1"/>
  <c r="B204" i="6"/>
  <c r="C204" i="6" s="1"/>
  <c r="B205" i="6"/>
  <c r="C205" i="6" s="1"/>
  <c r="B206" i="6"/>
  <c r="C206" i="6" s="1"/>
  <c r="B207" i="6"/>
  <c r="C207" i="6" s="1"/>
  <c r="B208" i="6"/>
  <c r="C208" i="6" s="1"/>
  <c r="B209" i="6"/>
  <c r="C209" i="6" s="1"/>
  <c r="B210" i="6"/>
  <c r="C210" i="6" s="1"/>
  <c r="B211" i="6"/>
  <c r="C211" i="6" s="1"/>
  <c r="B212" i="6"/>
  <c r="C212" i="6" s="1"/>
  <c r="B213" i="6"/>
  <c r="C213" i="6" s="1"/>
  <c r="B214" i="6"/>
  <c r="C214" i="6" s="1"/>
  <c r="B215" i="6"/>
  <c r="C215" i="6" s="1"/>
  <c r="B216" i="6"/>
  <c r="C216" i="6" s="1"/>
  <c r="B217" i="6"/>
  <c r="C217" i="6" s="1"/>
  <c r="B218" i="6"/>
  <c r="C218" i="6" s="1"/>
  <c r="B219" i="6"/>
  <c r="C219" i="6" s="1"/>
  <c r="B220" i="6"/>
  <c r="C220" i="6" s="1"/>
  <c r="B221" i="6"/>
  <c r="C221" i="6" s="1"/>
  <c r="B222" i="6"/>
  <c r="C222" i="6" s="1"/>
  <c r="B223" i="6"/>
  <c r="C223" i="6" s="1"/>
  <c r="B224" i="6"/>
  <c r="C224" i="6" s="1"/>
  <c r="B225" i="6"/>
  <c r="C225" i="6" s="1"/>
  <c r="B226" i="6"/>
  <c r="C226" i="6" s="1"/>
  <c r="B227" i="6"/>
  <c r="C227" i="6" s="1"/>
  <c r="B228" i="6"/>
  <c r="C228" i="6" s="1"/>
  <c r="B229" i="6"/>
  <c r="C229" i="6" s="1"/>
  <c r="B230" i="6"/>
  <c r="C230" i="6" s="1"/>
  <c r="B231" i="6"/>
  <c r="C231" i="6" s="1"/>
  <c r="B232" i="6"/>
  <c r="C232" i="6" s="1"/>
  <c r="B233" i="6"/>
  <c r="C233" i="6" s="1"/>
  <c r="B234" i="6"/>
  <c r="C234" i="6" s="1"/>
  <c r="B235" i="6"/>
  <c r="C235" i="6" s="1"/>
  <c r="B236" i="6"/>
  <c r="C236" i="6" s="1"/>
  <c r="B237" i="6"/>
  <c r="C237" i="6" s="1"/>
  <c r="B238" i="6"/>
  <c r="C238" i="6" s="1"/>
  <c r="B239" i="6"/>
  <c r="C239" i="6" s="1"/>
  <c r="B240" i="6"/>
  <c r="C240" i="6" s="1"/>
  <c r="B241" i="6"/>
  <c r="C241" i="6" s="1"/>
  <c r="B242" i="6"/>
  <c r="C242" i="6" s="1"/>
  <c r="B243" i="6"/>
  <c r="C243" i="6" s="1"/>
  <c r="B244" i="6"/>
  <c r="C244" i="6" s="1"/>
  <c r="B245" i="6"/>
  <c r="C245" i="6" s="1"/>
  <c r="B246" i="6"/>
  <c r="C246" i="6" s="1"/>
  <c r="B247" i="6"/>
  <c r="C247" i="6" s="1"/>
  <c r="B248" i="6"/>
  <c r="C248" i="6" s="1"/>
  <c r="B249" i="6"/>
  <c r="C249" i="6" s="1"/>
  <c r="B250" i="6"/>
  <c r="C250" i="6" s="1"/>
  <c r="B251" i="6"/>
  <c r="C251" i="6" s="1"/>
  <c r="B252" i="6"/>
  <c r="C252" i="6" s="1"/>
  <c r="B253" i="6"/>
  <c r="C253" i="6" s="1"/>
  <c r="B254" i="6"/>
  <c r="C254" i="6" s="1"/>
  <c r="B255" i="6"/>
  <c r="C255" i="6" s="1"/>
  <c r="B256" i="6"/>
  <c r="C256" i="6" s="1"/>
  <c r="B257" i="6"/>
  <c r="C257" i="6" s="1"/>
  <c r="B258" i="6"/>
  <c r="C258" i="6" s="1"/>
  <c r="B259" i="6"/>
  <c r="C259" i="6" s="1"/>
  <c r="B260" i="6"/>
  <c r="C260" i="6" s="1"/>
  <c r="B261" i="6"/>
  <c r="C261" i="6" s="1"/>
  <c r="B262" i="6"/>
  <c r="C262" i="6" s="1"/>
  <c r="B263" i="6"/>
  <c r="C263" i="6" s="1"/>
  <c r="B264" i="6"/>
  <c r="C264" i="6" s="1"/>
  <c r="B265" i="6"/>
  <c r="C265" i="6" s="1"/>
  <c r="B266" i="6"/>
  <c r="C266" i="6" s="1"/>
  <c r="B267" i="6"/>
  <c r="C267" i="6" s="1"/>
  <c r="B268" i="6"/>
  <c r="C268" i="6" s="1"/>
  <c r="B269" i="6"/>
  <c r="C269" i="6" s="1"/>
  <c r="B270" i="6"/>
  <c r="C270" i="6" s="1"/>
  <c r="B271" i="6"/>
  <c r="C271" i="6" s="1"/>
  <c r="B272" i="6"/>
  <c r="C272" i="6" s="1"/>
  <c r="B273" i="6"/>
  <c r="C273" i="6" s="1"/>
  <c r="B274" i="6"/>
  <c r="C274" i="6" s="1"/>
  <c r="B275" i="6"/>
  <c r="C275" i="6" s="1"/>
  <c r="B276" i="6"/>
  <c r="C276" i="6" s="1"/>
  <c r="B277" i="6"/>
  <c r="C277" i="6" s="1"/>
  <c r="B278" i="6"/>
  <c r="C278" i="6" s="1"/>
  <c r="B279" i="6"/>
  <c r="C279" i="6" s="1"/>
  <c r="B280" i="6"/>
  <c r="C280" i="6" s="1"/>
  <c r="B281" i="6"/>
  <c r="C281" i="6" s="1"/>
  <c r="B282" i="6"/>
  <c r="C282" i="6" s="1"/>
  <c r="B283" i="6"/>
  <c r="C283" i="6" s="1"/>
  <c r="B284" i="6"/>
  <c r="C284" i="6" s="1"/>
  <c r="B285" i="6"/>
  <c r="C285" i="6" s="1"/>
  <c r="B286" i="6"/>
  <c r="C286" i="6" s="1"/>
  <c r="B287" i="6"/>
  <c r="C287" i="6" s="1"/>
  <c r="B288" i="6"/>
  <c r="C288" i="6" s="1"/>
  <c r="B289" i="6"/>
  <c r="C289" i="6" s="1"/>
  <c r="B290" i="6"/>
  <c r="C290" i="6" s="1"/>
  <c r="B291" i="6"/>
  <c r="C291" i="6" s="1"/>
  <c r="B292" i="6"/>
  <c r="C292" i="6" s="1"/>
  <c r="B293" i="6"/>
  <c r="C293" i="6" s="1"/>
  <c r="B294" i="6"/>
  <c r="C294" i="6" s="1"/>
  <c r="B295" i="6"/>
  <c r="C295" i="6" s="1"/>
  <c r="B296" i="6"/>
  <c r="C296" i="6" s="1"/>
  <c r="B297" i="6"/>
  <c r="C297" i="6" s="1"/>
  <c r="B298" i="6"/>
  <c r="C298" i="6" s="1"/>
  <c r="B299" i="6"/>
  <c r="C299" i="6" s="1"/>
  <c r="B300" i="6"/>
  <c r="C300" i="6" s="1"/>
  <c r="B301" i="6"/>
  <c r="C301" i="6" s="1"/>
  <c r="B302" i="6"/>
  <c r="C302" i="6" s="1"/>
  <c r="B303" i="6"/>
  <c r="C303" i="6" s="1"/>
  <c r="B304" i="6"/>
  <c r="C304" i="6" s="1"/>
  <c r="B305" i="6"/>
  <c r="C305" i="6" s="1"/>
  <c r="B306" i="6"/>
  <c r="C306" i="6" s="1"/>
  <c r="B307" i="6"/>
  <c r="C307" i="6" s="1"/>
  <c r="B308" i="6"/>
  <c r="C308" i="6" s="1"/>
  <c r="B309" i="6"/>
  <c r="C309" i="6" s="1"/>
  <c r="B310" i="6"/>
  <c r="C310" i="6" s="1"/>
  <c r="B311" i="6"/>
  <c r="C311" i="6" s="1"/>
  <c r="B312" i="6"/>
  <c r="C312" i="6" s="1"/>
  <c r="B313" i="6"/>
  <c r="C313" i="6" s="1"/>
  <c r="B314" i="6"/>
  <c r="C314" i="6" s="1"/>
  <c r="B315" i="6"/>
  <c r="C315" i="6" s="1"/>
  <c r="B316" i="6"/>
  <c r="C316" i="6" s="1"/>
  <c r="B317" i="6"/>
  <c r="C317" i="6" s="1"/>
  <c r="B318" i="6"/>
  <c r="C318" i="6" s="1"/>
  <c r="B319" i="6"/>
  <c r="C319" i="6" s="1"/>
  <c r="B320" i="6"/>
  <c r="C320" i="6" s="1"/>
  <c r="B321" i="6"/>
  <c r="C321" i="6" s="1"/>
  <c r="B322" i="6"/>
  <c r="C322" i="6" s="1"/>
  <c r="B323" i="6"/>
  <c r="C323" i="6" s="1"/>
  <c r="B324" i="6"/>
  <c r="C324" i="6" s="1"/>
  <c r="B325" i="6"/>
  <c r="C325" i="6" s="1"/>
  <c r="B326" i="6"/>
  <c r="C326" i="6" s="1"/>
  <c r="B327" i="6"/>
  <c r="C327" i="6" s="1"/>
  <c r="B328" i="6"/>
  <c r="C328" i="6" s="1"/>
  <c r="B329" i="6"/>
  <c r="C329" i="6" s="1"/>
  <c r="B330" i="6"/>
  <c r="C330" i="6" s="1"/>
  <c r="B331" i="6"/>
  <c r="C331" i="6" s="1"/>
  <c r="B332" i="6"/>
  <c r="C332" i="6" s="1"/>
  <c r="B333" i="6"/>
  <c r="C333" i="6" s="1"/>
  <c r="B334" i="6"/>
  <c r="C334" i="6" s="1"/>
  <c r="B335" i="6"/>
  <c r="C335" i="6" s="1"/>
  <c r="B336" i="6"/>
  <c r="C336" i="6" s="1"/>
  <c r="B337" i="6"/>
  <c r="C337" i="6" s="1"/>
  <c r="B338" i="6"/>
  <c r="C338" i="6" s="1"/>
  <c r="B339" i="6"/>
  <c r="C339" i="6" s="1"/>
  <c r="B340" i="6"/>
  <c r="C340" i="6" s="1"/>
  <c r="B341" i="6"/>
  <c r="C341" i="6" s="1"/>
  <c r="B342" i="6"/>
  <c r="C342" i="6" s="1"/>
  <c r="B343" i="6"/>
  <c r="C343" i="6" s="1"/>
  <c r="B344" i="6"/>
  <c r="C344" i="6" s="1"/>
  <c r="B345" i="6"/>
  <c r="C345" i="6" s="1"/>
  <c r="B346" i="6"/>
  <c r="C346" i="6" s="1"/>
  <c r="B347" i="6"/>
  <c r="C347" i="6" s="1"/>
  <c r="B348" i="6"/>
  <c r="C348" i="6" s="1"/>
  <c r="B349" i="6"/>
  <c r="C349" i="6" s="1"/>
  <c r="B350" i="6"/>
  <c r="C350" i="6" s="1"/>
  <c r="B351" i="6"/>
  <c r="C351" i="6" s="1"/>
  <c r="B352" i="6"/>
  <c r="C352" i="6" s="1"/>
  <c r="B353" i="6"/>
  <c r="C353" i="6" s="1"/>
  <c r="B354" i="6"/>
  <c r="C354" i="6" s="1"/>
  <c r="B355" i="6"/>
  <c r="C355" i="6" s="1"/>
  <c r="B356" i="6"/>
  <c r="C356" i="6" s="1"/>
  <c r="B357" i="6"/>
  <c r="C357" i="6" s="1"/>
  <c r="B358" i="6"/>
  <c r="C358" i="6" s="1"/>
  <c r="B359" i="6"/>
  <c r="C359" i="6" s="1"/>
  <c r="B360" i="6"/>
  <c r="C360" i="6" s="1"/>
  <c r="B361" i="6"/>
  <c r="C361" i="6" s="1"/>
  <c r="B362" i="6"/>
  <c r="C362" i="6" s="1"/>
  <c r="B363" i="6"/>
  <c r="C363" i="6" s="1"/>
  <c r="B364" i="6"/>
  <c r="C364" i="6" s="1"/>
  <c r="B365" i="6"/>
  <c r="C365" i="6" s="1"/>
  <c r="B366" i="6"/>
  <c r="C366" i="6" s="1"/>
  <c r="B367" i="6"/>
  <c r="C367" i="6" s="1"/>
  <c r="B368" i="6"/>
  <c r="C368" i="6" s="1"/>
  <c r="B369" i="6"/>
  <c r="C369" i="6" s="1"/>
  <c r="B370" i="6"/>
  <c r="C370" i="6" s="1"/>
  <c r="B371" i="6"/>
  <c r="C371" i="6" s="1"/>
  <c r="B372" i="6"/>
  <c r="C372" i="6" s="1"/>
  <c r="B373" i="6"/>
  <c r="C373" i="6" s="1"/>
  <c r="B374" i="6"/>
  <c r="C374" i="6" s="1"/>
  <c r="B375" i="6"/>
  <c r="C375" i="6" s="1"/>
  <c r="B376" i="6"/>
  <c r="C376" i="6" s="1"/>
  <c r="B377" i="6"/>
  <c r="C377" i="6" s="1"/>
  <c r="B378" i="6"/>
  <c r="C378" i="6" s="1"/>
  <c r="B379" i="6"/>
  <c r="C379" i="6" s="1"/>
  <c r="B380" i="6"/>
  <c r="C380" i="6" s="1"/>
  <c r="B381" i="6"/>
  <c r="C381" i="6" s="1"/>
  <c r="B382" i="6"/>
  <c r="C382" i="6" s="1"/>
  <c r="B383" i="6"/>
  <c r="C383" i="6" s="1"/>
  <c r="B384" i="6"/>
  <c r="C384" i="6" s="1"/>
  <c r="B385" i="6"/>
  <c r="C385" i="6" s="1"/>
  <c r="B386" i="6"/>
  <c r="C386" i="6" s="1"/>
  <c r="B387" i="6"/>
  <c r="C387" i="6" s="1"/>
  <c r="B388" i="6"/>
  <c r="C388" i="6" s="1"/>
  <c r="B389" i="6"/>
  <c r="C389" i="6" s="1"/>
  <c r="B390" i="6"/>
  <c r="C390" i="6" s="1"/>
  <c r="B391" i="6"/>
  <c r="C391" i="6" s="1"/>
  <c r="B392" i="6"/>
  <c r="C392" i="6" s="1"/>
  <c r="B393" i="6"/>
  <c r="C393" i="6" s="1"/>
  <c r="B394" i="6"/>
  <c r="C394" i="6" s="1"/>
  <c r="B395" i="6"/>
  <c r="C395" i="6" s="1"/>
  <c r="B396" i="6"/>
  <c r="C396" i="6" s="1"/>
  <c r="B397" i="6"/>
  <c r="C397" i="6" s="1"/>
  <c r="B398" i="6"/>
  <c r="C398" i="6" s="1"/>
  <c r="B399" i="6"/>
  <c r="C399" i="6" s="1"/>
  <c r="B400" i="6"/>
  <c r="C400" i="6" s="1"/>
  <c r="B401" i="6"/>
  <c r="C401" i="6" s="1"/>
  <c r="B402" i="6"/>
  <c r="C402" i="6" s="1"/>
  <c r="B403" i="6"/>
  <c r="C403" i="6" s="1"/>
  <c r="B404" i="6"/>
  <c r="C404" i="6" s="1"/>
  <c r="B405" i="6"/>
  <c r="C405" i="6" s="1"/>
  <c r="B406" i="6"/>
  <c r="C406" i="6" s="1"/>
  <c r="B407" i="6"/>
  <c r="C407" i="6" s="1"/>
  <c r="B408" i="6"/>
  <c r="C408" i="6" s="1"/>
  <c r="B409" i="6"/>
  <c r="C409" i="6" s="1"/>
  <c r="B410" i="6"/>
  <c r="C410" i="6" s="1"/>
  <c r="B411" i="6"/>
  <c r="C411" i="6" s="1"/>
  <c r="B412" i="6"/>
  <c r="C412" i="6" s="1"/>
  <c r="B413" i="6"/>
  <c r="C413" i="6" s="1"/>
  <c r="B414" i="6"/>
  <c r="C414" i="6" s="1"/>
  <c r="B415" i="6"/>
  <c r="C415" i="6" s="1"/>
  <c r="B416" i="6"/>
  <c r="C416" i="6" s="1"/>
  <c r="B417" i="6"/>
  <c r="C417" i="6" s="1"/>
  <c r="B418" i="6"/>
  <c r="C418" i="6" s="1"/>
  <c r="B419" i="6"/>
  <c r="C419" i="6" s="1"/>
  <c r="B420" i="6"/>
  <c r="C420" i="6" s="1"/>
  <c r="B421" i="6"/>
  <c r="C421" i="6" s="1"/>
  <c r="B422" i="6"/>
  <c r="C422" i="6" s="1"/>
  <c r="B423" i="6"/>
  <c r="C423" i="6" s="1"/>
  <c r="B424" i="6"/>
  <c r="C424" i="6" s="1"/>
  <c r="B425" i="6"/>
  <c r="C425" i="6" s="1"/>
  <c r="B426" i="6"/>
  <c r="C426" i="6" s="1"/>
  <c r="B427" i="6"/>
  <c r="C427" i="6" s="1"/>
  <c r="B428" i="6"/>
  <c r="C428" i="6" s="1"/>
  <c r="B429" i="6"/>
  <c r="C429" i="6" s="1"/>
  <c r="B430" i="6"/>
  <c r="C430" i="6" s="1"/>
  <c r="B431" i="6"/>
  <c r="C431" i="6" s="1"/>
  <c r="B432" i="6"/>
  <c r="C432" i="6" s="1"/>
  <c r="B433" i="6"/>
  <c r="C433" i="6" s="1"/>
  <c r="B434" i="6"/>
  <c r="C434" i="6" s="1"/>
  <c r="B435" i="6"/>
  <c r="C435" i="6" s="1"/>
  <c r="B436" i="6"/>
  <c r="C436" i="6" s="1"/>
  <c r="B437" i="6"/>
  <c r="C437" i="6" s="1"/>
  <c r="B438" i="6"/>
  <c r="C438" i="6" s="1"/>
  <c r="B439" i="6"/>
  <c r="C439" i="6" s="1"/>
  <c r="B440" i="6"/>
  <c r="C440" i="6" s="1"/>
  <c r="B441" i="6"/>
  <c r="C441" i="6" s="1"/>
  <c r="B442" i="6"/>
  <c r="C442" i="6" s="1"/>
  <c r="B443" i="6"/>
  <c r="C443" i="6" s="1"/>
  <c r="B444" i="6"/>
  <c r="C444" i="6" s="1"/>
  <c r="B445" i="6"/>
  <c r="C445" i="6" s="1"/>
  <c r="B446" i="6"/>
  <c r="C446" i="6" s="1"/>
  <c r="B447" i="6"/>
  <c r="C447" i="6" s="1"/>
  <c r="B448" i="6"/>
  <c r="C448" i="6" s="1"/>
  <c r="B449" i="6"/>
  <c r="C449" i="6" s="1"/>
  <c r="B450" i="6"/>
  <c r="C450" i="6" s="1"/>
  <c r="B451" i="6"/>
  <c r="C451" i="6" s="1"/>
  <c r="B452" i="6"/>
  <c r="C452" i="6" s="1"/>
  <c r="B453" i="6"/>
  <c r="C453" i="6" s="1"/>
  <c r="B454" i="6"/>
  <c r="C454" i="6" s="1"/>
  <c r="B455" i="6"/>
  <c r="C455" i="6" s="1"/>
  <c r="B456" i="6"/>
  <c r="C456" i="6" s="1"/>
  <c r="B457" i="6"/>
  <c r="C457" i="6" s="1"/>
  <c r="B458" i="6"/>
  <c r="C458" i="6" s="1"/>
  <c r="B459" i="6"/>
  <c r="C459" i="6" s="1"/>
  <c r="B460" i="6"/>
  <c r="C460" i="6" s="1"/>
  <c r="B461" i="6"/>
  <c r="C461" i="6" s="1"/>
  <c r="B462" i="6"/>
  <c r="C462" i="6" s="1"/>
  <c r="B463" i="6"/>
  <c r="C463" i="6" s="1"/>
  <c r="B464" i="6"/>
  <c r="C464" i="6" s="1"/>
  <c r="B465" i="6"/>
  <c r="C465" i="6" s="1"/>
  <c r="B466" i="6"/>
  <c r="C466" i="6" s="1"/>
  <c r="B467" i="6"/>
  <c r="C467" i="6" s="1"/>
  <c r="B468" i="6"/>
  <c r="C468" i="6" s="1"/>
  <c r="B469" i="6"/>
  <c r="C469" i="6" s="1"/>
  <c r="B470" i="6"/>
  <c r="C470" i="6" s="1"/>
  <c r="B471" i="6"/>
  <c r="C471" i="6" s="1"/>
  <c r="B472" i="6"/>
  <c r="C472" i="6" s="1"/>
  <c r="B473" i="6"/>
  <c r="C473" i="6" s="1"/>
  <c r="B474" i="6"/>
  <c r="C474" i="6" s="1"/>
  <c r="B475" i="6"/>
  <c r="C475" i="6" s="1"/>
  <c r="B476" i="6"/>
  <c r="C476" i="6" s="1"/>
  <c r="B477" i="6"/>
  <c r="C477" i="6" s="1"/>
  <c r="B478" i="6"/>
  <c r="C478" i="6" s="1"/>
  <c r="B479" i="6"/>
  <c r="C479" i="6" s="1"/>
  <c r="B480" i="6"/>
  <c r="C480" i="6" s="1"/>
  <c r="B481" i="6"/>
  <c r="C481" i="6" s="1"/>
  <c r="B482" i="6"/>
  <c r="C482" i="6" s="1"/>
  <c r="B483" i="6"/>
  <c r="C483" i="6" s="1"/>
  <c r="B484" i="6"/>
  <c r="C484" i="6" s="1"/>
  <c r="B485" i="6"/>
  <c r="C485" i="6" s="1"/>
  <c r="B486" i="6"/>
  <c r="C486" i="6" s="1"/>
  <c r="B487" i="6"/>
  <c r="C487" i="6" s="1"/>
  <c r="B488" i="6"/>
  <c r="C488" i="6" s="1"/>
  <c r="B489" i="6"/>
  <c r="C489" i="6" s="1"/>
  <c r="B490" i="6"/>
  <c r="C490" i="6" s="1"/>
  <c r="B491" i="6"/>
  <c r="C491" i="6" s="1"/>
  <c r="B492" i="6"/>
  <c r="C492" i="6" s="1"/>
  <c r="B493" i="6"/>
  <c r="C493" i="6" s="1"/>
  <c r="B494" i="6"/>
  <c r="C494" i="6" s="1"/>
  <c r="B495" i="6"/>
  <c r="C495" i="6" s="1"/>
  <c r="B496" i="6"/>
  <c r="C496" i="6" s="1"/>
  <c r="B497" i="6"/>
  <c r="C497" i="6" s="1"/>
  <c r="B498" i="6"/>
  <c r="C498" i="6" s="1"/>
  <c r="B499" i="6"/>
  <c r="C499" i="6" s="1"/>
  <c r="B500" i="6"/>
  <c r="C500" i="6" s="1"/>
  <c r="B501" i="6"/>
  <c r="C501" i="6" s="1"/>
  <c r="B502" i="6"/>
  <c r="C502" i="6" s="1"/>
  <c r="B503" i="6"/>
  <c r="C503" i="6" s="1"/>
  <c r="B504" i="6"/>
  <c r="C504" i="6" s="1"/>
  <c r="B505" i="6"/>
  <c r="C505" i="6" s="1"/>
  <c r="B506" i="6"/>
  <c r="C506" i="6" s="1"/>
  <c r="B507" i="6"/>
  <c r="C507" i="6" s="1"/>
  <c r="B508" i="6"/>
  <c r="C508" i="6" s="1"/>
  <c r="B509" i="6"/>
  <c r="C509" i="6" s="1"/>
  <c r="B510" i="6"/>
  <c r="C510" i="6" s="1"/>
  <c r="B511" i="6"/>
  <c r="C511" i="6" s="1"/>
  <c r="B512" i="6"/>
  <c r="C512" i="6" s="1"/>
  <c r="B513" i="6"/>
  <c r="C513" i="6" s="1"/>
  <c r="B514" i="6"/>
  <c r="C514" i="6" s="1"/>
  <c r="B515" i="6"/>
  <c r="C515" i="6" s="1"/>
  <c r="B516" i="6"/>
  <c r="C516" i="6" s="1"/>
  <c r="B517" i="6"/>
  <c r="C517" i="6" s="1"/>
  <c r="B518" i="6"/>
  <c r="C518" i="6" s="1"/>
  <c r="B519" i="6"/>
  <c r="C519" i="6" s="1"/>
  <c r="B520" i="6"/>
  <c r="C520" i="6" s="1"/>
  <c r="B521" i="6"/>
  <c r="C521" i="6" s="1"/>
  <c r="B522" i="6"/>
  <c r="C522" i="6" s="1"/>
  <c r="B523" i="6"/>
  <c r="C523" i="6" s="1"/>
  <c r="B524" i="6"/>
  <c r="C524" i="6" s="1"/>
  <c r="B525" i="6"/>
  <c r="C525" i="6" s="1"/>
  <c r="B526" i="6"/>
  <c r="C526" i="6" s="1"/>
  <c r="B527" i="6"/>
  <c r="C527" i="6" s="1"/>
  <c r="B528" i="6"/>
  <c r="C528" i="6" s="1"/>
  <c r="B529" i="6"/>
  <c r="C529" i="6" s="1"/>
  <c r="B530" i="6"/>
  <c r="C530" i="6" s="1"/>
  <c r="B531" i="6"/>
  <c r="C531" i="6" s="1"/>
  <c r="B532" i="6"/>
  <c r="C532" i="6" s="1"/>
  <c r="B533" i="6"/>
  <c r="C533" i="6" s="1"/>
  <c r="B534" i="6"/>
  <c r="C534" i="6" s="1"/>
  <c r="B535" i="6"/>
  <c r="C535" i="6" s="1"/>
  <c r="B536" i="6"/>
  <c r="C536" i="6" s="1"/>
  <c r="B537" i="6"/>
  <c r="C537" i="6" s="1"/>
  <c r="B538" i="6"/>
  <c r="C538" i="6" s="1"/>
  <c r="B539" i="6"/>
  <c r="C539" i="6" s="1"/>
  <c r="B540" i="6"/>
  <c r="C540" i="6" s="1"/>
  <c r="B541" i="6"/>
  <c r="C541" i="6" s="1"/>
  <c r="B542" i="6"/>
  <c r="C542" i="6" s="1"/>
  <c r="B543" i="6"/>
  <c r="C543" i="6" s="1"/>
  <c r="B544" i="6"/>
  <c r="C544" i="6" s="1"/>
  <c r="B545" i="6"/>
  <c r="C545" i="6" s="1"/>
  <c r="B546" i="6"/>
  <c r="C546" i="6" s="1"/>
  <c r="B547" i="6"/>
  <c r="C547" i="6" s="1"/>
  <c r="B548" i="6"/>
  <c r="C548" i="6" s="1"/>
  <c r="B549" i="6"/>
  <c r="C549" i="6" s="1"/>
  <c r="B550" i="6"/>
  <c r="C550" i="6" s="1"/>
  <c r="B551" i="6"/>
  <c r="C551" i="6" s="1"/>
  <c r="B552" i="6"/>
  <c r="C552" i="6" s="1"/>
  <c r="B553" i="6"/>
  <c r="C553" i="6" s="1"/>
  <c r="B554" i="6"/>
  <c r="C554" i="6" s="1"/>
  <c r="B555" i="6"/>
  <c r="C555" i="6" s="1"/>
  <c r="B556" i="6"/>
  <c r="C556" i="6" s="1"/>
  <c r="B557" i="6"/>
  <c r="C557" i="6" s="1"/>
  <c r="B558" i="6"/>
  <c r="C558" i="6" s="1"/>
  <c r="B559" i="6"/>
  <c r="C559" i="6" s="1"/>
  <c r="B560" i="6"/>
  <c r="C560" i="6" s="1"/>
  <c r="B561" i="6"/>
  <c r="C561" i="6" s="1"/>
  <c r="B562" i="6"/>
  <c r="C562" i="6" s="1"/>
  <c r="B563" i="6"/>
  <c r="C563" i="6" s="1"/>
  <c r="B564" i="6"/>
  <c r="C564" i="6" s="1"/>
  <c r="B565" i="6"/>
  <c r="C565" i="6" s="1"/>
  <c r="B566" i="6"/>
  <c r="C566" i="6" s="1"/>
  <c r="B567" i="6"/>
  <c r="C567" i="6" s="1"/>
  <c r="B568" i="6"/>
  <c r="C568" i="6" s="1"/>
  <c r="B569" i="6"/>
  <c r="C569" i="6" s="1"/>
  <c r="B570" i="6"/>
  <c r="C570" i="6" s="1"/>
  <c r="B571" i="6"/>
  <c r="C571" i="6" s="1"/>
  <c r="B572" i="6"/>
  <c r="C572" i="6" s="1"/>
  <c r="B573" i="6"/>
  <c r="C573" i="6" s="1"/>
  <c r="B574" i="6"/>
  <c r="C574" i="6" s="1"/>
  <c r="B575" i="6"/>
  <c r="C575" i="6" s="1"/>
  <c r="B576" i="6"/>
  <c r="C576" i="6" s="1"/>
  <c r="B577" i="6"/>
  <c r="C577" i="6" s="1"/>
  <c r="B578" i="6"/>
  <c r="C578" i="6" s="1"/>
  <c r="B579" i="6"/>
  <c r="C579" i="6" s="1"/>
  <c r="B580" i="6"/>
  <c r="C580" i="6" s="1"/>
  <c r="B581" i="6"/>
  <c r="C581" i="6" s="1"/>
  <c r="B582" i="6"/>
  <c r="C582" i="6" s="1"/>
  <c r="B583" i="6"/>
  <c r="C583" i="6" s="1"/>
  <c r="B584" i="6"/>
  <c r="C584" i="6" s="1"/>
  <c r="B585" i="6"/>
  <c r="C585" i="6" s="1"/>
  <c r="B586" i="6"/>
  <c r="C586" i="6" s="1"/>
  <c r="B587" i="6"/>
  <c r="C587" i="6" s="1"/>
  <c r="B588" i="6"/>
  <c r="C588" i="6" s="1"/>
  <c r="B589" i="6"/>
  <c r="C589" i="6" s="1"/>
  <c r="B590" i="6"/>
  <c r="C590" i="6" s="1"/>
  <c r="B591" i="6"/>
  <c r="C591" i="6" s="1"/>
  <c r="B592" i="6"/>
  <c r="C592" i="6" s="1"/>
  <c r="B593" i="6"/>
  <c r="C593" i="6" s="1"/>
  <c r="B594" i="6"/>
  <c r="C594" i="6" s="1"/>
  <c r="B595" i="6"/>
  <c r="C595" i="6" s="1"/>
  <c r="B596" i="6"/>
  <c r="C596" i="6" s="1"/>
  <c r="B597" i="6"/>
  <c r="C597" i="6" s="1"/>
  <c r="B598" i="6"/>
  <c r="C598" i="6" s="1"/>
  <c r="B599" i="6"/>
  <c r="C599" i="6" s="1"/>
  <c r="B600" i="6"/>
  <c r="C600" i="6" s="1"/>
  <c r="B601" i="6"/>
  <c r="C601" i="6" s="1"/>
  <c r="B602" i="6"/>
  <c r="C602" i="6" s="1"/>
  <c r="B603" i="6"/>
  <c r="C603" i="6" s="1"/>
  <c r="B604" i="6"/>
  <c r="C604" i="6" s="1"/>
  <c r="B605" i="6"/>
  <c r="C605" i="6" s="1"/>
  <c r="B606" i="6"/>
  <c r="C606" i="6" s="1"/>
  <c r="B607" i="6"/>
  <c r="C607" i="6" s="1"/>
  <c r="B608" i="6"/>
  <c r="C608" i="6" s="1"/>
  <c r="B609" i="6"/>
  <c r="C609" i="6" s="1"/>
  <c r="B610" i="6"/>
  <c r="C610" i="6" s="1"/>
  <c r="B611" i="6"/>
  <c r="C611" i="6" s="1"/>
  <c r="B612" i="6"/>
  <c r="C612" i="6" s="1"/>
  <c r="B613" i="6"/>
  <c r="C613" i="6" s="1"/>
  <c r="B614" i="6"/>
  <c r="C614" i="6" s="1"/>
  <c r="B615" i="6"/>
  <c r="C615" i="6" s="1"/>
  <c r="B616" i="6"/>
  <c r="C616" i="6" s="1"/>
  <c r="B617" i="6"/>
  <c r="C617" i="6" s="1"/>
  <c r="B618" i="6"/>
  <c r="C618" i="6" s="1"/>
  <c r="B619" i="6"/>
  <c r="C619" i="6" s="1"/>
  <c r="B620" i="6"/>
  <c r="C620" i="6" s="1"/>
  <c r="B621" i="6"/>
  <c r="C621" i="6" s="1"/>
  <c r="B622" i="6"/>
  <c r="C622" i="6" s="1"/>
  <c r="B623" i="6"/>
  <c r="C623" i="6" s="1"/>
  <c r="B624" i="6"/>
  <c r="C624" i="6" s="1"/>
  <c r="B625" i="6"/>
  <c r="C625" i="6" s="1"/>
  <c r="B626" i="6"/>
  <c r="C626" i="6" s="1"/>
  <c r="B627" i="6"/>
  <c r="C627" i="6" s="1"/>
  <c r="B628" i="6"/>
  <c r="C628" i="6" s="1"/>
  <c r="B629" i="6"/>
  <c r="C629" i="6" s="1"/>
  <c r="B630" i="6"/>
  <c r="C630" i="6" s="1"/>
  <c r="B631" i="6"/>
  <c r="C631" i="6" s="1"/>
  <c r="B632" i="6"/>
  <c r="C632" i="6" s="1"/>
  <c r="B633" i="6"/>
  <c r="C633" i="6" s="1"/>
  <c r="B634" i="6"/>
  <c r="C634" i="6" s="1"/>
  <c r="B635" i="6"/>
  <c r="C635" i="6" s="1"/>
  <c r="B636" i="6"/>
  <c r="C636" i="6" s="1"/>
  <c r="B637" i="6"/>
  <c r="C637" i="6" s="1"/>
  <c r="B638" i="6"/>
  <c r="C638" i="6" s="1"/>
  <c r="B639" i="6"/>
  <c r="C639" i="6" s="1"/>
  <c r="B640" i="6"/>
  <c r="C640" i="6" s="1"/>
  <c r="B641" i="6"/>
  <c r="C641" i="6" s="1"/>
  <c r="B642" i="6"/>
  <c r="C642" i="6" s="1"/>
  <c r="B643" i="6"/>
  <c r="C643" i="6" s="1"/>
  <c r="B644" i="6"/>
  <c r="C644" i="6" s="1"/>
  <c r="B645" i="6"/>
  <c r="C645" i="6" s="1"/>
  <c r="B646" i="6"/>
  <c r="C646" i="6" s="1"/>
  <c r="B647" i="6"/>
  <c r="C647" i="6" s="1"/>
  <c r="B648" i="6"/>
  <c r="C648" i="6" s="1"/>
  <c r="B649" i="6"/>
  <c r="C649" i="6" s="1"/>
  <c r="B650" i="6"/>
  <c r="C650" i="6" s="1"/>
  <c r="B651" i="6"/>
  <c r="C651" i="6" s="1"/>
  <c r="B652" i="6"/>
  <c r="C652" i="6" s="1"/>
  <c r="B653" i="6"/>
  <c r="C653" i="6" s="1"/>
  <c r="B654" i="6"/>
  <c r="C654" i="6" s="1"/>
  <c r="B655" i="6"/>
  <c r="C655" i="6" s="1"/>
  <c r="B656" i="6"/>
  <c r="C656" i="6" s="1"/>
  <c r="B657" i="6"/>
  <c r="C657" i="6" s="1"/>
  <c r="B658" i="6"/>
  <c r="C658" i="6" s="1"/>
  <c r="B659" i="6"/>
  <c r="C659" i="6" s="1"/>
  <c r="B660" i="6"/>
  <c r="C660" i="6" s="1"/>
  <c r="B661" i="6"/>
  <c r="C661" i="6" s="1"/>
  <c r="B662" i="6"/>
  <c r="C662" i="6" s="1"/>
  <c r="B663" i="6"/>
  <c r="C663" i="6" s="1"/>
  <c r="B664" i="6"/>
  <c r="C664" i="6" s="1"/>
  <c r="B665" i="6"/>
  <c r="C665" i="6" s="1"/>
  <c r="B666" i="6"/>
  <c r="C666" i="6" s="1"/>
  <c r="B667" i="6"/>
  <c r="C667" i="6" s="1"/>
  <c r="B668" i="6"/>
  <c r="C668" i="6" s="1"/>
  <c r="B669" i="6"/>
  <c r="C669" i="6" s="1"/>
  <c r="B670" i="6"/>
  <c r="C670" i="6" s="1"/>
  <c r="B671" i="6"/>
  <c r="C671" i="6" s="1"/>
  <c r="B672" i="6"/>
  <c r="C672" i="6" s="1"/>
  <c r="B673" i="6"/>
  <c r="C673" i="6" s="1"/>
  <c r="B674" i="6"/>
  <c r="C674" i="6" s="1"/>
  <c r="B675" i="6"/>
  <c r="C675" i="6" s="1"/>
  <c r="B676" i="6"/>
  <c r="C676" i="6" s="1"/>
  <c r="B677" i="6"/>
  <c r="C677" i="6" s="1"/>
  <c r="B678" i="6"/>
  <c r="C678" i="6" s="1"/>
  <c r="B679" i="6"/>
  <c r="C679" i="6" s="1"/>
  <c r="B680" i="6"/>
  <c r="C680" i="6" s="1"/>
  <c r="B681" i="6"/>
  <c r="C681" i="6" s="1"/>
  <c r="B682" i="6"/>
  <c r="C682" i="6" s="1"/>
  <c r="B683" i="6"/>
  <c r="C683" i="6" s="1"/>
  <c r="B684" i="6"/>
  <c r="C684" i="6" s="1"/>
  <c r="B685" i="6"/>
  <c r="C685" i="6" s="1"/>
  <c r="B686" i="6"/>
  <c r="C686" i="6" s="1"/>
  <c r="B687" i="6"/>
  <c r="C687" i="6" s="1"/>
  <c r="B688" i="6"/>
  <c r="C688" i="6" s="1"/>
  <c r="B689" i="6"/>
  <c r="C689" i="6" s="1"/>
  <c r="B690" i="6"/>
  <c r="C690" i="6" s="1"/>
  <c r="B691" i="6"/>
  <c r="C691" i="6" s="1"/>
  <c r="B692" i="6"/>
  <c r="C692" i="6" s="1"/>
  <c r="B693" i="6"/>
  <c r="C693" i="6" s="1"/>
  <c r="B694" i="6"/>
  <c r="C694" i="6" s="1"/>
  <c r="B695" i="6"/>
  <c r="C695" i="6" s="1"/>
  <c r="B696" i="6"/>
  <c r="C696" i="6" s="1"/>
  <c r="B697" i="6"/>
  <c r="C697" i="6" s="1"/>
  <c r="B698" i="6"/>
  <c r="C698" i="6" s="1"/>
  <c r="B699" i="6"/>
  <c r="C699" i="6" s="1"/>
  <c r="B700" i="6"/>
  <c r="C700" i="6" s="1"/>
  <c r="B701" i="6"/>
  <c r="C701" i="6" s="1"/>
  <c r="B702" i="6"/>
  <c r="C702" i="6" s="1"/>
  <c r="B703" i="6"/>
  <c r="C703" i="6" s="1"/>
  <c r="B704" i="6"/>
  <c r="C704" i="6" s="1"/>
  <c r="B705" i="6"/>
  <c r="C705" i="6" s="1"/>
  <c r="B706" i="6"/>
  <c r="C706" i="6" s="1"/>
  <c r="B707" i="6"/>
  <c r="C707" i="6" s="1"/>
  <c r="B708" i="6"/>
  <c r="C708" i="6" s="1"/>
  <c r="B709" i="6"/>
  <c r="C709" i="6" s="1"/>
  <c r="B710" i="6"/>
  <c r="C710" i="6" s="1"/>
  <c r="B711" i="6"/>
  <c r="C711" i="6" s="1"/>
  <c r="B712" i="6"/>
  <c r="C712" i="6" s="1"/>
  <c r="B713" i="6"/>
  <c r="C713" i="6" s="1"/>
  <c r="B714" i="6"/>
  <c r="C714" i="6" s="1"/>
  <c r="B715" i="6"/>
  <c r="C715" i="6" s="1"/>
  <c r="B716" i="6"/>
  <c r="C716" i="6" s="1"/>
  <c r="B717" i="6"/>
  <c r="C717" i="6" s="1"/>
  <c r="B718" i="6"/>
  <c r="C718" i="6" s="1"/>
  <c r="B719" i="6"/>
  <c r="C719" i="6" s="1"/>
  <c r="B720" i="6"/>
  <c r="C720" i="6" s="1"/>
  <c r="B721" i="6"/>
  <c r="C721" i="6" s="1"/>
  <c r="B722" i="6"/>
  <c r="C722" i="6" s="1"/>
  <c r="B723" i="6"/>
  <c r="C723" i="6" s="1"/>
  <c r="B724" i="6"/>
  <c r="C724" i="6" s="1"/>
  <c r="B725" i="6"/>
  <c r="C725" i="6" s="1"/>
  <c r="B726" i="6"/>
  <c r="C726" i="6" s="1"/>
  <c r="B727" i="6"/>
  <c r="C727" i="6" s="1"/>
  <c r="B728" i="6"/>
  <c r="C728" i="6" s="1"/>
  <c r="B729" i="6"/>
  <c r="C729" i="6" s="1"/>
  <c r="B730" i="6"/>
  <c r="C730" i="6" s="1"/>
  <c r="B731" i="6"/>
  <c r="C731" i="6" s="1"/>
  <c r="B732" i="6"/>
  <c r="C732" i="6" s="1"/>
  <c r="B733" i="6"/>
  <c r="C733" i="6" s="1"/>
  <c r="B734" i="6"/>
  <c r="C734" i="6" s="1"/>
  <c r="B735" i="6"/>
  <c r="C735" i="6" s="1"/>
  <c r="B736" i="6"/>
  <c r="C736" i="6" s="1"/>
  <c r="B737" i="6"/>
  <c r="C737" i="6" s="1"/>
  <c r="B738" i="6"/>
  <c r="C738" i="6" s="1"/>
  <c r="B739" i="6"/>
  <c r="C739" i="6" s="1"/>
  <c r="B740" i="6"/>
  <c r="C740" i="6" s="1"/>
  <c r="B741" i="6"/>
  <c r="C741" i="6" s="1"/>
  <c r="B742" i="6"/>
  <c r="C742" i="6" s="1"/>
  <c r="B743" i="6"/>
  <c r="C743" i="6" s="1"/>
  <c r="B744" i="6"/>
  <c r="C744" i="6" s="1"/>
  <c r="B745" i="6"/>
  <c r="C745" i="6" s="1"/>
  <c r="B746" i="6"/>
  <c r="C746" i="6" s="1"/>
  <c r="B747" i="6"/>
  <c r="C747" i="6" s="1"/>
  <c r="B748" i="6"/>
  <c r="C748" i="6" s="1"/>
  <c r="B749" i="6"/>
  <c r="C749" i="6" s="1"/>
  <c r="B750" i="6"/>
  <c r="C750" i="6" s="1"/>
  <c r="B751" i="6"/>
  <c r="C751" i="6" s="1"/>
  <c r="B752" i="6"/>
  <c r="C752" i="6" s="1"/>
  <c r="B753" i="6"/>
  <c r="C753" i="6" s="1"/>
  <c r="B754" i="6"/>
  <c r="C754" i="6" s="1"/>
  <c r="B755" i="6"/>
  <c r="C755" i="6" s="1"/>
  <c r="B756" i="6"/>
  <c r="C756" i="6" s="1"/>
  <c r="B757" i="6"/>
  <c r="C757" i="6" s="1"/>
  <c r="B758" i="6"/>
  <c r="C758" i="6" s="1"/>
  <c r="B759" i="6"/>
  <c r="C759" i="6" s="1"/>
  <c r="B760" i="6"/>
  <c r="C760" i="6" s="1"/>
  <c r="B761" i="6"/>
  <c r="C761" i="6" s="1"/>
  <c r="B762" i="6"/>
  <c r="C762" i="6" s="1"/>
  <c r="B763" i="6"/>
  <c r="C763" i="6" s="1"/>
  <c r="B764" i="6"/>
  <c r="C764" i="6" s="1"/>
  <c r="B765" i="6"/>
  <c r="C765" i="6" s="1"/>
  <c r="B766" i="6"/>
  <c r="C766" i="6" s="1"/>
  <c r="B767" i="6"/>
  <c r="C767" i="6" s="1"/>
  <c r="B768" i="6"/>
  <c r="C768" i="6" s="1"/>
  <c r="B769" i="6"/>
  <c r="C769" i="6" s="1"/>
  <c r="B770" i="6"/>
  <c r="C770" i="6" s="1"/>
  <c r="B771" i="6"/>
  <c r="C771" i="6" s="1"/>
  <c r="B772" i="6"/>
  <c r="C772" i="6" s="1"/>
  <c r="B773" i="6"/>
  <c r="C773" i="6" s="1"/>
  <c r="B774" i="6"/>
  <c r="C774" i="6" s="1"/>
  <c r="B775" i="6"/>
  <c r="C775" i="6" s="1"/>
  <c r="B776" i="6"/>
  <c r="C776" i="6" s="1"/>
  <c r="B777" i="6"/>
  <c r="C777" i="6" s="1"/>
  <c r="B778" i="6"/>
  <c r="C778" i="6" s="1"/>
  <c r="B779" i="6"/>
  <c r="C779" i="6" s="1"/>
  <c r="B780" i="6"/>
  <c r="C780" i="6" s="1"/>
  <c r="B781" i="6"/>
  <c r="C781" i="6" s="1"/>
  <c r="B782" i="6"/>
  <c r="C782" i="6" s="1"/>
  <c r="B783" i="6"/>
  <c r="C783" i="6" s="1"/>
  <c r="B784" i="6"/>
  <c r="C784" i="6" s="1"/>
  <c r="B785" i="6"/>
  <c r="C785" i="6" s="1"/>
  <c r="B786" i="6"/>
  <c r="C786" i="6" s="1"/>
  <c r="B787" i="6"/>
  <c r="C787" i="6" s="1"/>
  <c r="B788" i="6"/>
  <c r="C788" i="6" s="1"/>
  <c r="B789" i="6"/>
  <c r="C789" i="6" s="1"/>
  <c r="B790" i="6"/>
  <c r="C790" i="6" s="1"/>
  <c r="B791" i="6"/>
  <c r="C791" i="6" s="1"/>
  <c r="B792" i="6"/>
  <c r="C792" i="6" s="1"/>
  <c r="B793" i="6"/>
  <c r="C793" i="6" s="1"/>
  <c r="B794" i="6"/>
  <c r="C794" i="6" s="1"/>
  <c r="B795" i="6"/>
  <c r="C795" i="6" s="1"/>
  <c r="B796" i="6"/>
  <c r="C796" i="6" s="1"/>
  <c r="B797" i="6"/>
  <c r="C797" i="6" s="1"/>
  <c r="B798" i="6"/>
  <c r="C798" i="6" s="1"/>
  <c r="B799" i="6"/>
  <c r="C799" i="6" s="1"/>
  <c r="B800" i="6"/>
  <c r="C800" i="6" s="1"/>
  <c r="B801" i="6"/>
  <c r="C801" i="6" s="1"/>
  <c r="B802" i="6"/>
  <c r="C802" i="6" s="1"/>
  <c r="B803" i="6"/>
  <c r="C803" i="6" s="1"/>
  <c r="B804" i="6"/>
  <c r="C804" i="6" s="1"/>
  <c r="B805" i="6"/>
  <c r="C805" i="6" s="1"/>
  <c r="B806" i="6"/>
  <c r="C806" i="6" s="1"/>
  <c r="B807" i="6"/>
  <c r="C807" i="6" s="1"/>
  <c r="B808" i="6"/>
  <c r="C808" i="6" s="1"/>
  <c r="B809" i="6"/>
  <c r="C809" i="6" s="1"/>
  <c r="B810" i="6"/>
  <c r="C810" i="6" s="1"/>
  <c r="B811" i="6"/>
  <c r="C811" i="6" s="1"/>
  <c r="B812" i="6"/>
  <c r="C812" i="6" s="1"/>
  <c r="B813" i="6"/>
  <c r="C813" i="6" s="1"/>
  <c r="B814" i="6"/>
  <c r="C814" i="6" s="1"/>
  <c r="B815" i="6"/>
  <c r="C815" i="6" s="1"/>
  <c r="B816" i="6"/>
  <c r="C816" i="6" s="1"/>
  <c r="B817" i="6"/>
  <c r="C817" i="6" s="1"/>
  <c r="B818" i="6"/>
  <c r="C818" i="6" s="1"/>
  <c r="B819" i="6"/>
  <c r="C819" i="6" s="1"/>
  <c r="B820" i="6"/>
  <c r="C820" i="6" s="1"/>
  <c r="B821" i="6"/>
  <c r="C821" i="6" s="1"/>
  <c r="B822" i="6"/>
  <c r="C822" i="6" s="1"/>
  <c r="B823" i="6"/>
  <c r="C823" i="6" s="1"/>
  <c r="B824" i="6"/>
  <c r="C824" i="6" s="1"/>
  <c r="B825" i="6"/>
  <c r="C825" i="6" s="1"/>
  <c r="B826" i="6"/>
  <c r="C826" i="6" s="1"/>
  <c r="B827" i="6"/>
  <c r="C827" i="6" s="1"/>
  <c r="B828" i="6"/>
  <c r="C828" i="6" s="1"/>
  <c r="B829" i="6"/>
  <c r="C829" i="6" s="1"/>
  <c r="B830" i="6"/>
  <c r="C830" i="6" s="1"/>
  <c r="B831" i="6"/>
  <c r="C831" i="6" s="1"/>
  <c r="B832" i="6"/>
  <c r="C832" i="6" s="1"/>
  <c r="B833" i="6"/>
  <c r="C833" i="6" s="1"/>
  <c r="B834" i="6"/>
  <c r="C834" i="6" s="1"/>
  <c r="B835" i="6"/>
  <c r="C835" i="6" s="1"/>
  <c r="B836" i="6"/>
  <c r="C836" i="6" s="1"/>
  <c r="B837" i="6"/>
  <c r="C837" i="6" s="1"/>
  <c r="B838" i="6"/>
  <c r="C838" i="6" s="1"/>
  <c r="B839" i="6"/>
  <c r="C839" i="6" s="1"/>
  <c r="B840" i="6"/>
  <c r="C840" i="6" s="1"/>
  <c r="B841" i="6"/>
  <c r="C841" i="6" s="1"/>
  <c r="B842" i="6"/>
  <c r="C842" i="6" s="1"/>
  <c r="B843" i="6"/>
  <c r="C843" i="6" s="1"/>
  <c r="B844" i="6"/>
  <c r="C844" i="6" s="1"/>
  <c r="B845" i="6"/>
  <c r="C845" i="6" s="1"/>
  <c r="B846" i="6"/>
  <c r="C846" i="6" s="1"/>
  <c r="B847" i="6"/>
  <c r="C847" i="6" s="1"/>
  <c r="B848" i="6"/>
  <c r="C848" i="6" s="1"/>
  <c r="B849" i="6"/>
  <c r="C849" i="6" s="1"/>
  <c r="B850" i="6"/>
  <c r="C850" i="6" s="1"/>
  <c r="B851" i="6"/>
  <c r="C851" i="6" s="1"/>
  <c r="B852" i="6"/>
  <c r="C852" i="6" s="1"/>
  <c r="B853" i="6"/>
  <c r="C853" i="6" s="1"/>
  <c r="B854" i="6"/>
  <c r="C854" i="6" s="1"/>
  <c r="B855" i="6"/>
  <c r="C855" i="6" s="1"/>
  <c r="B856" i="6"/>
  <c r="C856" i="6" s="1"/>
  <c r="B857" i="6"/>
  <c r="C857" i="6" s="1"/>
  <c r="B858" i="6"/>
  <c r="C858" i="6" s="1"/>
  <c r="B859" i="6"/>
  <c r="C859" i="6" s="1"/>
  <c r="B860" i="6"/>
  <c r="C860" i="6" s="1"/>
  <c r="B861" i="6"/>
  <c r="C861" i="6" s="1"/>
  <c r="B862" i="6"/>
  <c r="C862" i="6" s="1"/>
  <c r="B863" i="6"/>
  <c r="C863" i="6" s="1"/>
  <c r="B864" i="6"/>
  <c r="C864" i="6" s="1"/>
  <c r="B865" i="6"/>
  <c r="C865" i="6" s="1"/>
  <c r="B866" i="6"/>
  <c r="C866" i="6" s="1"/>
  <c r="B867" i="6"/>
  <c r="C867" i="6" s="1"/>
  <c r="B868" i="6"/>
  <c r="C868" i="6" s="1"/>
  <c r="B869" i="6"/>
  <c r="C869" i="6" s="1"/>
  <c r="B870" i="6"/>
  <c r="C870" i="6" s="1"/>
  <c r="B871" i="6"/>
  <c r="C871" i="6" s="1"/>
  <c r="B872" i="6"/>
  <c r="C872" i="6" s="1"/>
  <c r="B873" i="6"/>
  <c r="C873" i="6" s="1"/>
  <c r="B874" i="6"/>
  <c r="C874" i="6" s="1"/>
  <c r="B875" i="6"/>
  <c r="C875" i="6" s="1"/>
  <c r="B876" i="6"/>
  <c r="C876" i="6" s="1"/>
  <c r="B877" i="6"/>
  <c r="C877" i="6" s="1"/>
  <c r="B878" i="6"/>
  <c r="C878" i="6" s="1"/>
  <c r="B879" i="6"/>
  <c r="C879" i="6" s="1"/>
  <c r="B880" i="6"/>
  <c r="C880" i="6" s="1"/>
  <c r="B881" i="6"/>
  <c r="C881" i="6" s="1"/>
  <c r="B882" i="6"/>
  <c r="C882" i="6" s="1"/>
  <c r="B883" i="6"/>
  <c r="C883" i="6" s="1"/>
  <c r="B884" i="6"/>
  <c r="C884" i="6" s="1"/>
  <c r="B885" i="6"/>
  <c r="C885" i="6" s="1"/>
  <c r="B886" i="6"/>
  <c r="C886" i="6" s="1"/>
  <c r="B887" i="6"/>
  <c r="C887" i="6" s="1"/>
  <c r="B888" i="6"/>
  <c r="C888" i="6" s="1"/>
  <c r="B889" i="6"/>
  <c r="C889" i="6" s="1"/>
  <c r="B890" i="6"/>
  <c r="C890" i="6" s="1"/>
  <c r="B891" i="6"/>
  <c r="C891" i="6" s="1"/>
  <c r="B892" i="6"/>
  <c r="C892" i="6" s="1"/>
  <c r="B893" i="6"/>
  <c r="C893" i="6" s="1"/>
  <c r="B894" i="6"/>
  <c r="C894" i="6" s="1"/>
  <c r="B895" i="6"/>
  <c r="C895" i="6" s="1"/>
  <c r="B896" i="6"/>
  <c r="C896" i="6" s="1"/>
  <c r="B897" i="6"/>
  <c r="C897" i="6" s="1"/>
  <c r="B898" i="6"/>
  <c r="C898" i="6" s="1"/>
  <c r="B899" i="6"/>
  <c r="C899" i="6" s="1"/>
  <c r="B900" i="6"/>
  <c r="C900" i="6" s="1"/>
  <c r="B901" i="6"/>
  <c r="C901" i="6" s="1"/>
  <c r="B902" i="6"/>
  <c r="C902" i="6" s="1"/>
  <c r="B903" i="6"/>
  <c r="C903" i="6" s="1"/>
  <c r="B904" i="6"/>
  <c r="C904" i="6" s="1"/>
  <c r="B905" i="6"/>
  <c r="C905" i="6" s="1"/>
  <c r="B906" i="6"/>
  <c r="C906" i="6" s="1"/>
  <c r="B907" i="6"/>
  <c r="C907" i="6" s="1"/>
  <c r="B908" i="6"/>
  <c r="C908" i="6" s="1"/>
  <c r="B909" i="6"/>
  <c r="C909" i="6" s="1"/>
  <c r="B910" i="6"/>
  <c r="C910" i="6" s="1"/>
  <c r="B911" i="6"/>
  <c r="C911" i="6" s="1"/>
  <c r="B912" i="6"/>
  <c r="C912" i="6" s="1"/>
  <c r="B913" i="6"/>
  <c r="C913" i="6" s="1"/>
  <c r="B914" i="6"/>
  <c r="C914" i="6" s="1"/>
  <c r="B915" i="6"/>
  <c r="C915" i="6" s="1"/>
  <c r="B916" i="6"/>
  <c r="C916" i="6" s="1"/>
  <c r="B917" i="6"/>
  <c r="C917" i="6" s="1"/>
  <c r="B918" i="6"/>
  <c r="C918" i="6" s="1"/>
  <c r="B919" i="6"/>
  <c r="C919" i="6" s="1"/>
  <c r="B920" i="6"/>
  <c r="C920" i="6" s="1"/>
  <c r="B921" i="6"/>
  <c r="C921" i="6" s="1"/>
  <c r="B922" i="6"/>
  <c r="C922" i="6" s="1"/>
  <c r="B923" i="6"/>
  <c r="C923" i="6" s="1"/>
  <c r="B924" i="6"/>
  <c r="C924" i="6" s="1"/>
  <c r="B925" i="6"/>
  <c r="C925" i="6" s="1"/>
  <c r="B926" i="6"/>
  <c r="C926" i="6" s="1"/>
  <c r="B927" i="6"/>
  <c r="C927" i="6" s="1"/>
  <c r="B928" i="6"/>
  <c r="C928" i="6" s="1"/>
  <c r="B929" i="6"/>
  <c r="C929" i="6" s="1"/>
  <c r="B930" i="6"/>
  <c r="C930" i="6" s="1"/>
  <c r="B931" i="6"/>
  <c r="C931" i="6" s="1"/>
  <c r="B932" i="6"/>
  <c r="C932" i="6" s="1"/>
  <c r="B933" i="6"/>
  <c r="C933" i="6" s="1"/>
  <c r="B934" i="6"/>
  <c r="C934" i="6" s="1"/>
  <c r="B935" i="6"/>
  <c r="C935" i="6" s="1"/>
  <c r="B936" i="6"/>
  <c r="C936" i="6" s="1"/>
  <c r="B937" i="6"/>
  <c r="C937" i="6" s="1"/>
  <c r="B938" i="6"/>
  <c r="C938" i="6" s="1"/>
  <c r="B939" i="6"/>
  <c r="C939" i="6" s="1"/>
  <c r="B940" i="6"/>
  <c r="C940" i="6" s="1"/>
  <c r="B941" i="6"/>
  <c r="C941" i="6" s="1"/>
  <c r="B942" i="6"/>
  <c r="C942" i="6" s="1"/>
  <c r="B943" i="6"/>
  <c r="C943" i="6" s="1"/>
  <c r="B944" i="6"/>
  <c r="C944" i="6" s="1"/>
  <c r="B945" i="6"/>
  <c r="C945" i="6" s="1"/>
  <c r="B946" i="6"/>
  <c r="C946" i="6" s="1"/>
  <c r="B947" i="6"/>
  <c r="C947" i="6" s="1"/>
  <c r="B948" i="6"/>
  <c r="C948" i="6" s="1"/>
  <c r="B949" i="6"/>
  <c r="C949" i="6" s="1"/>
  <c r="B950" i="6"/>
  <c r="C950" i="6" s="1"/>
  <c r="B951" i="6"/>
  <c r="C951" i="6" s="1"/>
  <c r="B952" i="6"/>
  <c r="C952" i="6" s="1"/>
  <c r="B953" i="6"/>
  <c r="C953" i="6" s="1"/>
  <c r="B954" i="6"/>
  <c r="C954" i="6" s="1"/>
  <c r="B955" i="6"/>
  <c r="C955" i="6" s="1"/>
  <c r="B956" i="6"/>
  <c r="C956" i="6" s="1"/>
  <c r="B957" i="6"/>
  <c r="C957" i="6" s="1"/>
  <c r="B958" i="6"/>
  <c r="C958" i="6" s="1"/>
  <c r="B959" i="6"/>
  <c r="C959" i="6" s="1"/>
  <c r="B960" i="6"/>
  <c r="C960" i="6" s="1"/>
  <c r="B961" i="6"/>
  <c r="C961" i="6" s="1"/>
  <c r="B962" i="6"/>
  <c r="C962" i="6" s="1"/>
  <c r="B963" i="6"/>
  <c r="C963" i="6" s="1"/>
  <c r="B964" i="6"/>
  <c r="C964" i="6" s="1"/>
  <c r="B965" i="6"/>
  <c r="C965" i="6" s="1"/>
  <c r="B966" i="6"/>
  <c r="C966" i="6" s="1"/>
  <c r="B967" i="6"/>
  <c r="C967" i="6" s="1"/>
  <c r="B968" i="6"/>
  <c r="C968" i="6" s="1"/>
  <c r="B969" i="6"/>
  <c r="C969" i="6" s="1"/>
  <c r="B970" i="6"/>
  <c r="C970" i="6" s="1"/>
  <c r="B971" i="6"/>
  <c r="C971" i="6" s="1"/>
  <c r="B972" i="6"/>
  <c r="C972" i="6" s="1"/>
  <c r="B973" i="6"/>
  <c r="C973" i="6" s="1"/>
  <c r="B974" i="6"/>
  <c r="C974" i="6" s="1"/>
  <c r="B975" i="6"/>
  <c r="C975" i="6" s="1"/>
  <c r="B976" i="6"/>
  <c r="C976" i="6" s="1"/>
  <c r="B977" i="6"/>
  <c r="C977" i="6" s="1"/>
  <c r="B978" i="6"/>
  <c r="C978" i="6" s="1"/>
  <c r="B979" i="6"/>
  <c r="C979" i="6" s="1"/>
  <c r="B980" i="6"/>
  <c r="C980" i="6" s="1"/>
  <c r="B981" i="6"/>
  <c r="C981" i="6" s="1"/>
  <c r="B982" i="6"/>
  <c r="C982" i="6" s="1"/>
  <c r="B983" i="6"/>
  <c r="C983" i="6" s="1"/>
  <c r="B984" i="6"/>
  <c r="C984" i="6" s="1"/>
  <c r="B985" i="6"/>
  <c r="C985" i="6" s="1"/>
  <c r="B986" i="6"/>
  <c r="C986" i="6" s="1"/>
  <c r="B987" i="6"/>
  <c r="C987" i="6" s="1"/>
  <c r="B988" i="6"/>
  <c r="C988" i="6" s="1"/>
  <c r="B989" i="6"/>
  <c r="C989" i="6" s="1"/>
  <c r="B990" i="6"/>
  <c r="C990" i="6" s="1"/>
  <c r="B991" i="6"/>
  <c r="C991" i="6" s="1"/>
  <c r="B992" i="6"/>
  <c r="C992" i="6" s="1"/>
  <c r="B993" i="6"/>
  <c r="C993" i="6" s="1"/>
  <c r="B994" i="6"/>
  <c r="C994" i="6" s="1"/>
  <c r="B995" i="6"/>
  <c r="C995" i="6" s="1"/>
  <c r="B996" i="6"/>
  <c r="C996" i="6" s="1"/>
  <c r="B997" i="6"/>
  <c r="C997" i="6" s="1"/>
  <c r="B998" i="6"/>
  <c r="C998" i="6" s="1"/>
  <c r="B999" i="6"/>
  <c r="C999" i="6" s="1"/>
  <c r="B1000" i="6"/>
  <c r="C1000" i="6" s="1"/>
  <c r="B1001" i="6"/>
  <c r="C1001" i="6" s="1"/>
  <c r="B1002" i="6"/>
  <c r="C1002" i="6" s="1"/>
  <c r="B1003" i="6"/>
  <c r="C1003" i="6" s="1"/>
  <c r="B1004" i="6"/>
  <c r="C1004" i="6" s="1"/>
  <c r="B1005" i="6"/>
  <c r="C1005" i="6" s="1"/>
  <c r="B1006" i="6"/>
  <c r="C1006" i="6" s="1"/>
  <c r="D8" i="6"/>
  <c r="B8" i="6" s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22" i="6" s="1"/>
  <c r="C22" i="6" s="1"/>
  <c r="D23" i="6"/>
  <c r="D24" i="6"/>
  <c r="D25" i="6"/>
  <c r="D26" i="6"/>
  <c r="D27" i="6"/>
  <c r="D28" i="6"/>
  <c r="D29" i="6"/>
  <c r="D30" i="6"/>
  <c r="D31" i="6"/>
  <c r="D32" i="6"/>
  <c r="D33" i="6"/>
  <c r="D34" i="6"/>
  <c r="B34" i="6" s="1"/>
  <c r="C34" i="6" s="1"/>
  <c r="D35" i="6"/>
  <c r="D36" i="6"/>
  <c r="D37" i="6"/>
  <c r="D38" i="6"/>
  <c r="D39" i="6"/>
  <c r="D40" i="6"/>
  <c r="D41" i="6"/>
  <c r="D42" i="6"/>
  <c r="D43" i="6"/>
  <c r="D44" i="6"/>
  <c r="D45" i="6"/>
  <c r="D46" i="6"/>
  <c r="B46" i="6" s="1"/>
  <c r="C46" i="6" s="1"/>
  <c r="D47" i="6"/>
  <c r="D48" i="6"/>
  <c r="D49" i="6"/>
  <c r="D50" i="6"/>
  <c r="D51" i="6"/>
  <c r="D52" i="6"/>
  <c r="D53" i="6"/>
  <c r="D54" i="6"/>
  <c r="D55" i="6"/>
  <c r="D56" i="6"/>
  <c r="D57" i="6"/>
  <c r="D58" i="6"/>
  <c r="B58" i="6" s="1"/>
  <c r="C58" i="6" s="1"/>
  <c r="D59" i="6"/>
  <c r="D60" i="6"/>
  <c r="D61" i="6"/>
  <c r="D62" i="6"/>
  <c r="B62" i="6" s="1"/>
  <c r="C62" i="6" s="1"/>
  <c r="D63" i="6"/>
  <c r="D64" i="6"/>
  <c r="D65" i="6"/>
  <c r="D66" i="6"/>
  <c r="D67" i="6"/>
  <c r="D68" i="6"/>
  <c r="D69" i="6"/>
  <c r="D70" i="6"/>
  <c r="B70" i="6" s="1"/>
  <c r="C70" i="6" s="1"/>
  <c r="D71" i="6"/>
  <c r="D72" i="6"/>
  <c r="D73" i="6"/>
  <c r="D74" i="6"/>
  <c r="B74" i="6" s="1"/>
  <c r="C74" i="6" s="1"/>
  <c r="D75" i="6"/>
  <c r="D76" i="6"/>
  <c r="D77" i="6"/>
  <c r="D78" i="6"/>
  <c r="D79" i="6"/>
  <c r="D80" i="6"/>
  <c r="D81" i="6"/>
  <c r="D82" i="6"/>
  <c r="B82" i="6" s="1"/>
  <c r="C82" i="6" s="1"/>
  <c r="D83" i="6"/>
  <c r="D84" i="6"/>
  <c r="D85" i="6"/>
  <c r="D86" i="6"/>
  <c r="B86" i="6" s="1"/>
  <c r="C86" i="6" s="1"/>
  <c r="D87" i="6"/>
  <c r="D88" i="6"/>
  <c r="D89" i="6"/>
  <c r="D90" i="6"/>
  <c r="D91" i="6"/>
  <c r="D92" i="6"/>
  <c r="D93" i="6"/>
  <c r="D94" i="6"/>
  <c r="B94" i="6" s="1"/>
  <c r="C94" i="6" s="1"/>
  <c r="D95" i="6"/>
  <c r="D96" i="6"/>
  <c r="D97" i="6"/>
  <c r="D98" i="6"/>
  <c r="B98" i="6" s="1"/>
  <c r="C98" i="6" s="1"/>
  <c r="D99" i="6"/>
  <c r="D100" i="6"/>
  <c r="D101" i="6"/>
  <c r="D102" i="6"/>
  <c r="D103" i="6"/>
  <c r="D104" i="6"/>
  <c r="D105" i="6"/>
  <c r="D106" i="6"/>
  <c r="B106" i="6" s="1"/>
  <c r="C106" i="6" s="1"/>
  <c r="D107" i="6"/>
  <c r="D108" i="6"/>
  <c r="D109" i="6"/>
  <c r="D110" i="6"/>
  <c r="B110" i="6" s="1"/>
  <c r="C110" i="6" s="1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7" i="6"/>
  <c r="B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F14" i="6"/>
  <c r="F15" i="6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F26" i="6"/>
  <c r="H26" i="6" s="1"/>
  <c r="F27" i="6"/>
  <c r="H27" i="6" s="1"/>
  <c r="F28" i="6"/>
  <c r="H28" i="6" s="1"/>
  <c r="F29" i="6"/>
  <c r="H29" i="6" s="1"/>
  <c r="F30" i="6"/>
  <c r="H30" i="6" s="1"/>
  <c r="F31" i="6"/>
  <c r="H31" i="6" s="1"/>
  <c r="F32" i="6"/>
  <c r="H32" i="6" s="1"/>
  <c r="F33" i="6"/>
  <c r="H33" i="6" s="1"/>
  <c r="F34" i="6"/>
  <c r="H34" i="6" s="1"/>
  <c r="F35" i="6"/>
  <c r="H35" i="6" s="1"/>
  <c r="F36" i="6"/>
  <c r="H36" i="6" s="1"/>
  <c r="F37" i="6"/>
  <c r="H37" i="6" s="1"/>
  <c r="F38" i="6"/>
  <c r="H38" i="6" s="1"/>
  <c r="F39" i="6"/>
  <c r="H39" i="6" s="1"/>
  <c r="F40" i="6"/>
  <c r="H40" i="6" s="1"/>
  <c r="F41" i="6"/>
  <c r="H41" i="6" s="1"/>
  <c r="F42" i="6"/>
  <c r="H42" i="6" s="1"/>
  <c r="F43" i="6"/>
  <c r="H43" i="6" s="1"/>
  <c r="F44" i="6"/>
  <c r="H44" i="6" s="1"/>
  <c r="F45" i="6"/>
  <c r="H45" i="6" s="1"/>
  <c r="F46" i="6"/>
  <c r="H46" i="6" s="1"/>
  <c r="F47" i="6"/>
  <c r="H47" i="6" s="1"/>
  <c r="F48" i="6"/>
  <c r="H48" i="6" s="1"/>
  <c r="F49" i="6"/>
  <c r="H49" i="6" s="1"/>
  <c r="F50" i="6"/>
  <c r="H50" i="6" s="1"/>
  <c r="F51" i="6"/>
  <c r="H51" i="6" s="1"/>
  <c r="F52" i="6"/>
  <c r="H52" i="6" s="1"/>
  <c r="F53" i="6"/>
  <c r="H53" i="6" s="1"/>
  <c r="F54" i="6"/>
  <c r="H54" i="6" s="1"/>
  <c r="F55" i="6"/>
  <c r="H55" i="6" s="1"/>
  <c r="F56" i="6"/>
  <c r="H56" i="6" s="1"/>
  <c r="F57" i="6"/>
  <c r="H57" i="6" s="1"/>
  <c r="F58" i="6"/>
  <c r="H58" i="6" s="1"/>
  <c r="F59" i="6"/>
  <c r="H59" i="6" s="1"/>
  <c r="F60" i="6"/>
  <c r="H60" i="6" s="1"/>
  <c r="F61" i="6"/>
  <c r="H61" i="6" s="1"/>
  <c r="F62" i="6"/>
  <c r="H62" i="6" s="1"/>
  <c r="F63" i="6"/>
  <c r="H63" i="6" s="1"/>
  <c r="F64" i="6"/>
  <c r="H64" i="6" s="1"/>
  <c r="F65" i="6"/>
  <c r="H65" i="6" s="1"/>
  <c r="F66" i="6"/>
  <c r="H66" i="6" s="1"/>
  <c r="F67" i="6"/>
  <c r="H67" i="6" s="1"/>
  <c r="F68" i="6"/>
  <c r="H68" i="6" s="1"/>
  <c r="F69" i="6"/>
  <c r="H69" i="6" s="1"/>
  <c r="F70" i="6"/>
  <c r="H70" i="6" s="1"/>
  <c r="F71" i="6"/>
  <c r="H71" i="6" s="1"/>
  <c r="F72" i="6"/>
  <c r="H72" i="6" s="1"/>
  <c r="F73" i="6"/>
  <c r="H73" i="6" s="1"/>
  <c r="F74" i="6"/>
  <c r="H74" i="6" s="1"/>
  <c r="F75" i="6"/>
  <c r="H75" i="6" s="1"/>
  <c r="F76" i="6"/>
  <c r="H76" i="6" s="1"/>
  <c r="F77" i="6"/>
  <c r="H77" i="6" s="1"/>
  <c r="F78" i="6"/>
  <c r="H78" i="6" s="1"/>
  <c r="F79" i="6"/>
  <c r="H79" i="6" s="1"/>
  <c r="F80" i="6"/>
  <c r="H80" i="6" s="1"/>
  <c r="F81" i="6"/>
  <c r="H81" i="6" s="1"/>
  <c r="F82" i="6"/>
  <c r="H82" i="6" s="1"/>
  <c r="F83" i="6"/>
  <c r="H83" i="6" s="1"/>
  <c r="F84" i="6"/>
  <c r="H84" i="6" s="1"/>
  <c r="F85" i="6"/>
  <c r="H85" i="6" s="1"/>
  <c r="F86" i="6"/>
  <c r="H86" i="6" s="1"/>
  <c r="F87" i="6"/>
  <c r="H87" i="6" s="1"/>
  <c r="F88" i="6"/>
  <c r="H88" i="6" s="1"/>
  <c r="F89" i="6"/>
  <c r="H89" i="6" s="1"/>
  <c r="F90" i="6"/>
  <c r="H90" i="6" s="1"/>
  <c r="F91" i="6"/>
  <c r="H91" i="6" s="1"/>
  <c r="F92" i="6"/>
  <c r="H92" i="6" s="1"/>
  <c r="F93" i="6"/>
  <c r="H93" i="6" s="1"/>
  <c r="F94" i="6"/>
  <c r="H94" i="6" s="1"/>
  <c r="F95" i="6"/>
  <c r="H95" i="6" s="1"/>
  <c r="F96" i="6"/>
  <c r="H96" i="6" s="1"/>
  <c r="F97" i="6"/>
  <c r="H97" i="6" s="1"/>
  <c r="F98" i="6"/>
  <c r="H98" i="6" s="1"/>
  <c r="F99" i="6"/>
  <c r="H99" i="6" s="1"/>
  <c r="F100" i="6"/>
  <c r="H100" i="6" s="1"/>
  <c r="F101" i="6"/>
  <c r="H101" i="6" s="1"/>
  <c r="F102" i="6"/>
  <c r="H102" i="6" s="1"/>
  <c r="F103" i="6"/>
  <c r="H103" i="6" s="1"/>
  <c r="F104" i="6"/>
  <c r="H104" i="6" s="1"/>
  <c r="F105" i="6"/>
  <c r="H105" i="6" s="1"/>
  <c r="F106" i="6"/>
  <c r="H106" i="6" s="1"/>
  <c r="F107" i="6"/>
  <c r="H107" i="6" s="1"/>
  <c r="F108" i="6"/>
  <c r="H108" i="6" s="1"/>
  <c r="F109" i="6"/>
  <c r="H109" i="6" s="1"/>
  <c r="F110" i="6"/>
  <c r="H110" i="6" s="1"/>
  <c r="F111" i="6"/>
  <c r="H111" i="6" s="1"/>
  <c r="F112" i="6"/>
  <c r="H112" i="6" s="1"/>
  <c r="F113" i="6"/>
  <c r="H113" i="6" s="1"/>
  <c r="F114" i="6"/>
  <c r="H114" i="6" s="1"/>
  <c r="F115" i="6"/>
  <c r="H115" i="6" s="1"/>
  <c r="F116" i="6"/>
  <c r="H116" i="6" s="1"/>
  <c r="F117" i="6"/>
  <c r="H117" i="6" s="1"/>
  <c r="F118" i="6"/>
  <c r="H118" i="6" s="1"/>
  <c r="F119" i="6"/>
  <c r="H119" i="6" s="1"/>
  <c r="F120" i="6"/>
  <c r="H120" i="6" s="1"/>
  <c r="F121" i="6"/>
  <c r="H121" i="6" s="1"/>
  <c r="F122" i="6"/>
  <c r="H122" i="6" s="1"/>
  <c r="F123" i="6"/>
  <c r="H123" i="6" s="1"/>
  <c r="F124" i="6"/>
  <c r="H124" i="6" s="1"/>
  <c r="F125" i="6"/>
  <c r="H125" i="6" s="1"/>
  <c r="F126" i="6"/>
  <c r="H126" i="6" s="1"/>
  <c r="F127" i="6"/>
  <c r="H127" i="6" s="1"/>
  <c r="F128" i="6"/>
  <c r="H128" i="6" s="1"/>
  <c r="F129" i="6"/>
  <c r="H129" i="6" s="1"/>
  <c r="F130" i="6"/>
  <c r="H130" i="6" s="1"/>
  <c r="F131" i="6"/>
  <c r="H131" i="6" s="1"/>
  <c r="F132" i="6"/>
  <c r="H132" i="6" s="1"/>
  <c r="F133" i="6"/>
  <c r="H133" i="6" s="1"/>
  <c r="F134" i="6"/>
  <c r="H134" i="6" s="1"/>
  <c r="F135" i="6"/>
  <c r="H135" i="6" s="1"/>
  <c r="F136" i="6"/>
  <c r="H136" i="6" s="1"/>
  <c r="F137" i="6"/>
  <c r="H137" i="6" s="1"/>
  <c r="F138" i="6"/>
  <c r="H138" i="6" s="1"/>
  <c r="F139" i="6"/>
  <c r="H139" i="6" s="1"/>
  <c r="F140" i="6"/>
  <c r="H140" i="6" s="1"/>
  <c r="F141" i="6"/>
  <c r="H141" i="6" s="1"/>
  <c r="F142" i="6"/>
  <c r="H142" i="6" s="1"/>
  <c r="F143" i="6"/>
  <c r="H143" i="6" s="1"/>
  <c r="F144" i="6"/>
  <c r="H144" i="6" s="1"/>
  <c r="F145" i="6"/>
  <c r="H145" i="6" s="1"/>
  <c r="F146" i="6"/>
  <c r="H146" i="6" s="1"/>
  <c r="F147" i="6"/>
  <c r="H147" i="6" s="1"/>
  <c r="F148" i="6"/>
  <c r="H148" i="6" s="1"/>
  <c r="F149" i="6"/>
  <c r="H149" i="6" s="1"/>
  <c r="F150" i="6"/>
  <c r="H150" i="6" s="1"/>
  <c r="F151" i="6"/>
  <c r="H151" i="6" s="1"/>
  <c r="F152" i="6"/>
  <c r="H152" i="6" s="1"/>
  <c r="F153" i="6"/>
  <c r="H153" i="6" s="1"/>
  <c r="F154" i="6"/>
  <c r="H154" i="6" s="1"/>
  <c r="F155" i="6"/>
  <c r="H155" i="6" s="1"/>
  <c r="F156" i="6"/>
  <c r="H156" i="6" s="1"/>
  <c r="F157" i="6"/>
  <c r="H157" i="6" s="1"/>
  <c r="F158" i="6"/>
  <c r="H158" i="6" s="1"/>
  <c r="F159" i="6"/>
  <c r="H159" i="6" s="1"/>
  <c r="F160" i="6"/>
  <c r="H160" i="6" s="1"/>
  <c r="F161" i="6"/>
  <c r="H161" i="6" s="1"/>
  <c r="F162" i="6"/>
  <c r="H162" i="6" s="1"/>
  <c r="F163" i="6"/>
  <c r="H163" i="6" s="1"/>
  <c r="F164" i="6"/>
  <c r="H164" i="6" s="1"/>
  <c r="F165" i="6"/>
  <c r="H165" i="6" s="1"/>
  <c r="F166" i="6"/>
  <c r="H166" i="6" s="1"/>
  <c r="F167" i="6"/>
  <c r="H167" i="6" s="1"/>
  <c r="F168" i="6"/>
  <c r="H168" i="6" s="1"/>
  <c r="F169" i="6"/>
  <c r="H169" i="6" s="1"/>
  <c r="F170" i="6"/>
  <c r="H170" i="6" s="1"/>
  <c r="F171" i="6"/>
  <c r="H171" i="6" s="1"/>
  <c r="F172" i="6"/>
  <c r="H172" i="6" s="1"/>
  <c r="F173" i="6"/>
  <c r="H173" i="6" s="1"/>
  <c r="F174" i="6"/>
  <c r="H174" i="6" s="1"/>
  <c r="F175" i="6"/>
  <c r="H175" i="6" s="1"/>
  <c r="F176" i="6"/>
  <c r="H176" i="6" s="1"/>
  <c r="F177" i="6"/>
  <c r="H177" i="6" s="1"/>
  <c r="F178" i="6"/>
  <c r="H178" i="6" s="1"/>
  <c r="F179" i="6"/>
  <c r="H179" i="6" s="1"/>
  <c r="F180" i="6"/>
  <c r="H180" i="6" s="1"/>
  <c r="F181" i="6"/>
  <c r="H181" i="6" s="1"/>
  <c r="F182" i="6"/>
  <c r="H182" i="6" s="1"/>
  <c r="F183" i="6"/>
  <c r="H183" i="6" s="1"/>
  <c r="F184" i="6"/>
  <c r="H184" i="6" s="1"/>
  <c r="F185" i="6"/>
  <c r="H185" i="6" s="1"/>
  <c r="F186" i="6"/>
  <c r="H186" i="6" s="1"/>
  <c r="F187" i="6"/>
  <c r="H187" i="6" s="1"/>
  <c r="F188" i="6"/>
  <c r="H188" i="6" s="1"/>
  <c r="F189" i="6"/>
  <c r="H189" i="6" s="1"/>
  <c r="F190" i="6"/>
  <c r="H190" i="6" s="1"/>
  <c r="F191" i="6"/>
  <c r="H191" i="6" s="1"/>
  <c r="F192" i="6"/>
  <c r="H192" i="6" s="1"/>
  <c r="F193" i="6"/>
  <c r="H193" i="6" s="1"/>
  <c r="F194" i="6"/>
  <c r="H194" i="6" s="1"/>
  <c r="F195" i="6"/>
  <c r="H195" i="6" s="1"/>
  <c r="F196" i="6"/>
  <c r="H196" i="6" s="1"/>
  <c r="F197" i="6"/>
  <c r="H197" i="6" s="1"/>
  <c r="F198" i="6"/>
  <c r="H198" i="6" s="1"/>
  <c r="F199" i="6"/>
  <c r="H199" i="6" s="1"/>
  <c r="F200" i="6"/>
  <c r="H200" i="6" s="1"/>
  <c r="F201" i="6"/>
  <c r="H201" i="6" s="1"/>
  <c r="F202" i="6"/>
  <c r="H202" i="6" s="1"/>
  <c r="F203" i="6"/>
  <c r="H203" i="6" s="1"/>
  <c r="F204" i="6"/>
  <c r="H204" i="6" s="1"/>
  <c r="F205" i="6"/>
  <c r="H205" i="6" s="1"/>
  <c r="F206" i="6"/>
  <c r="H206" i="6" s="1"/>
  <c r="F207" i="6"/>
  <c r="H207" i="6" s="1"/>
  <c r="F208" i="6"/>
  <c r="H208" i="6" s="1"/>
  <c r="F209" i="6"/>
  <c r="H209" i="6" s="1"/>
  <c r="F210" i="6"/>
  <c r="H210" i="6" s="1"/>
  <c r="F211" i="6"/>
  <c r="H211" i="6" s="1"/>
  <c r="F212" i="6"/>
  <c r="H212" i="6" s="1"/>
  <c r="F213" i="6"/>
  <c r="H213" i="6" s="1"/>
  <c r="F214" i="6"/>
  <c r="H214" i="6" s="1"/>
  <c r="F215" i="6"/>
  <c r="H215" i="6" s="1"/>
  <c r="F216" i="6"/>
  <c r="H216" i="6" s="1"/>
  <c r="F217" i="6"/>
  <c r="H217" i="6" s="1"/>
  <c r="F218" i="6"/>
  <c r="H218" i="6" s="1"/>
  <c r="F219" i="6"/>
  <c r="H219" i="6" s="1"/>
  <c r="F220" i="6"/>
  <c r="H220" i="6" s="1"/>
  <c r="F221" i="6"/>
  <c r="H221" i="6" s="1"/>
  <c r="F222" i="6"/>
  <c r="H222" i="6" s="1"/>
  <c r="F223" i="6"/>
  <c r="H223" i="6" s="1"/>
  <c r="F224" i="6"/>
  <c r="H224" i="6" s="1"/>
  <c r="F225" i="6"/>
  <c r="H225" i="6" s="1"/>
  <c r="F226" i="6"/>
  <c r="H226" i="6" s="1"/>
  <c r="F227" i="6"/>
  <c r="H227" i="6" s="1"/>
  <c r="F228" i="6"/>
  <c r="H228" i="6" s="1"/>
  <c r="F229" i="6"/>
  <c r="H229" i="6" s="1"/>
  <c r="F230" i="6"/>
  <c r="H230" i="6" s="1"/>
  <c r="F231" i="6"/>
  <c r="H231" i="6" s="1"/>
  <c r="F232" i="6"/>
  <c r="H232" i="6" s="1"/>
  <c r="F233" i="6"/>
  <c r="H233" i="6" s="1"/>
  <c r="F234" i="6"/>
  <c r="H234" i="6" s="1"/>
  <c r="F235" i="6"/>
  <c r="H235" i="6" s="1"/>
  <c r="F236" i="6"/>
  <c r="H236" i="6" s="1"/>
  <c r="F237" i="6"/>
  <c r="H237" i="6" s="1"/>
  <c r="F238" i="6"/>
  <c r="H238" i="6" s="1"/>
  <c r="F239" i="6"/>
  <c r="H239" i="6" s="1"/>
  <c r="F240" i="6"/>
  <c r="H240" i="6" s="1"/>
  <c r="F241" i="6"/>
  <c r="H241" i="6" s="1"/>
  <c r="F242" i="6"/>
  <c r="H242" i="6" s="1"/>
  <c r="F243" i="6"/>
  <c r="H243" i="6" s="1"/>
  <c r="F244" i="6"/>
  <c r="H244" i="6" s="1"/>
  <c r="F245" i="6"/>
  <c r="H245" i="6" s="1"/>
  <c r="F246" i="6"/>
  <c r="H246" i="6" s="1"/>
  <c r="F247" i="6"/>
  <c r="H247" i="6" s="1"/>
  <c r="F248" i="6"/>
  <c r="H248" i="6" s="1"/>
  <c r="F249" i="6"/>
  <c r="H249" i="6" s="1"/>
  <c r="F250" i="6"/>
  <c r="H250" i="6" s="1"/>
  <c r="F251" i="6"/>
  <c r="H251" i="6" s="1"/>
  <c r="F252" i="6"/>
  <c r="H252" i="6" s="1"/>
  <c r="F253" i="6"/>
  <c r="H253" i="6" s="1"/>
  <c r="F254" i="6"/>
  <c r="H254" i="6" s="1"/>
  <c r="F255" i="6"/>
  <c r="H255" i="6" s="1"/>
  <c r="F256" i="6"/>
  <c r="H256" i="6" s="1"/>
  <c r="F257" i="6"/>
  <c r="H257" i="6" s="1"/>
  <c r="F258" i="6"/>
  <c r="H258" i="6" s="1"/>
  <c r="F259" i="6"/>
  <c r="H259" i="6" s="1"/>
  <c r="F260" i="6"/>
  <c r="H260" i="6" s="1"/>
  <c r="F261" i="6"/>
  <c r="H261" i="6" s="1"/>
  <c r="F262" i="6"/>
  <c r="H262" i="6" s="1"/>
  <c r="F263" i="6"/>
  <c r="H263" i="6" s="1"/>
  <c r="F264" i="6"/>
  <c r="H264" i="6" s="1"/>
  <c r="F265" i="6"/>
  <c r="H265" i="6" s="1"/>
  <c r="F266" i="6"/>
  <c r="H266" i="6" s="1"/>
  <c r="F267" i="6"/>
  <c r="H267" i="6" s="1"/>
  <c r="F268" i="6"/>
  <c r="H268" i="6" s="1"/>
  <c r="F269" i="6"/>
  <c r="H269" i="6" s="1"/>
  <c r="F270" i="6"/>
  <c r="H270" i="6" s="1"/>
  <c r="F271" i="6"/>
  <c r="H271" i="6" s="1"/>
  <c r="F272" i="6"/>
  <c r="H272" i="6" s="1"/>
  <c r="F273" i="6"/>
  <c r="H273" i="6" s="1"/>
  <c r="F274" i="6"/>
  <c r="H274" i="6" s="1"/>
  <c r="F275" i="6"/>
  <c r="H275" i="6" s="1"/>
  <c r="F276" i="6"/>
  <c r="H276" i="6" s="1"/>
  <c r="F277" i="6"/>
  <c r="H277" i="6" s="1"/>
  <c r="F278" i="6"/>
  <c r="H278" i="6" s="1"/>
  <c r="F279" i="6"/>
  <c r="H279" i="6" s="1"/>
  <c r="F280" i="6"/>
  <c r="H280" i="6" s="1"/>
  <c r="F281" i="6"/>
  <c r="H281" i="6" s="1"/>
  <c r="F282" i="6"/>
  <c r="H282" i="6" s="1"/>
  <c r="F283" i="6"/>
  <c r="H283" i="6" s="1"/>
  <c r="F284" i="6"/>
  <c r="H284" i="6" s="1"/>
  <c r="F285" i="6"/>
  <c r="H285" i="6" s="1"/>
  <c r="F286" i="6"/>
  <c r="H286" i="6" s="1"/>
  <c r="F287" i="6"/>
  <c r="H287" i="6" s="1"/>
  <c r="F288" i="6"/>
  <c r="H288" i="6" s="1"/>
  <c r="F289" i="6"/>
  <c r="H289" i="6" s="1"/>
  <c r="F290" i="6"/>
  <c r="H290" i="6" s="1"/>
  <c r="F291" i="6"/>
  <c r="H291" i="6" s="1"/>
  <c r="F292" i="6"/>
  <c r="H292" i="6" s="1"/>
  <c r="F293" i="6"/>
  <c r="H293" i="6" s="1"/>
  <c r="F294" i="6"/>
  <c r="H294" i="6" s="1"/>
  <c r="F295" i="6"/>
  <c r="H295" i="6" s="1"/>
  <c r="F296" i="6"/>
  <c r="H296" i="6" s="1"/>
  <c r="F297" i="6"/>
  <c r="H297" i="6" s="1"/>
  <c r="F298" i="6"/>
  <c r="H298" i="6" s="1"/>
  <c r="F299" i="6"/>
  <c r="H299" i="6" s="1"/>
  <c r="F300" i="6"/>
  <c r="H300" i="6" s="1"/>
  <c r="F301" i="6"/>
  <c r="H301" i="6" s="1"/>
  <c r="F302" i="6"/>
  <c r="H302" i="6" s="1"/>
  <c r="F303" i="6"/>
  <c r="H303" i="6" s="1"/>
  <c r="F304" i="6"/>
  <c r="H304" i="6" s="1"/>
  <c r="F305" i="6"/>
  <c r="H305" i="6" s="1"/>
  <c r="F306" i="6"/>
  <c r="H306" i="6" s="1"/>
  <c r="F307" i="6"/>
  <c r="H307" i="6" s="1"/>
  <c r="F308" i="6"/>
  <c r="H308" i="6" s="1"/>
  <c r="F309" i="6"/>
  <c r="H309" i="6" s="1"/>
  <c r="F310" i="6"/>
  <c r="H310" i="6" s="1"/>
  <c r="F311" i="6"/>
  <c r="H311" i="6" s="1"/>
  <c r="F312" i="6"/>
  <c r="H312" i="6" s="1"/>
  <c r="F313" i="6"/>
  <c r="H313" i="6" s="1"/>
  <c r="F314" i="6"/>
  <c r="H314" i="6" s="1"/>
  <c r="F315" i="6"/>
  <c r="H315" i="6" s="1"/>
  <c r="F316" i="6"/>
  <c r="H316" i="6" s="1"/>
  <c r="F317" i="6"/>
  <c r="H317" i="6" s="1"/>
  <c r="F318" i="6"/>
  <c r="H318" i="6" s="1"/>
  <c r="F319" i="6"/>
  <c r="H319" i="6" s="1"/>
  <c r="F320" i="6"/>
  <c r="H320" i="6" s="1"/>
  <c r="F321" i="6"/>
  <c r="H321" i="6" s="1"/>
  <c r="F322" i="6"/>
  <c r="H322" i="6" s="1"/>
  <c r="F323" i="6"/>
  <c r="H323" i="6" s="1"/>
  <c r="F324" i="6"/>
  <c r="H324" i="6" s="1"/>
  <c r="F325" i="6"/>
  <c r="H325" i="6" s="1"/>
  <c r="F326" i="6"/>
  <c r="H326" i="6" s="1"/>
  <c r="F327" i="6"/>
  <c r="H327" i="6" s="1"/>
  <c r="F328" i="6"/>
  <c r="H328" i="6" s="1"/>
  <c r="F329" i="6"/>
  <c r="H329" i="6" s="1"/>
  <c r="F330" i="6"/>
  <c r="H330" i="6" s="1"/>
  <c r="F331" i="6"/>
  <c r="H331" i="6" s="1"/>
  <c r="F332" i="6"/>
  <c r="H332" i="6" s="1"/>
  <c r="F333" i="6"/>
  <c r="H333" i="6" s="1"/>
  <c r="F334" i="6"/>
  <c r="H334" i="6" s="1"/>
  <c r="F335" i="6"/>
  <c r="H335" i="6" s="1"/>
  <c r="F336" i="6"/>
  <c r="H336" i="6" s="1"/>
  <c r="F337" i="6"/>
  <c r="H337" i="6" s="1"/>
  <c r="F338" i="6"/>
  <c r="H338" i="6" s="1"/>
  <c r="F339" i="6"/>
  <c r="H339" i="6" s="1"/>
  <c r="F340" i="6"/>
  <c r="H340" i="6" s="1"/>
  <c r="F341" i="6"/>
  <c r="H341" i="6" s="1"/>
  <c r="F342" i="6"/>
  <c r="H342" i="6" s="1"/>
  <c r="F343" i="6"/>
  <c r="H343" i="6" s="1"/>
  <c r="F344" i="6"/>
  <c r="H344" i="6" s="1"/>
  <c r="F345" i="6"/>
  <c r="H345" i="6" s="1"/>
  <c r="F346" i="6"/>
  <c r="H346" i="6" s="1"/>
  <c r="F347" i="6"/>
  <c r="H347" i="6" s="1"/>
  <c r="F348" i="6"/>
  <c r="H348" i="6" s="1"/>
  <c r="F349" i="6"/>
  <c r="H349" i="6" s="1"/>
  <c r="F350" i="6"/>
  <c r="H350" i="6" s="1"/>
  <c r="F351" i="6"/>
  <c r="H351" i="6" s="1"/>
  <c r="F352" i="6"/>
  <c r="H352" i="6" s="1"/>
  <c r="F353" i="6"/>
  <c r="H353" i="6" s="1"/>
  <c r="F354" i="6"/>
  <c r="H354" i="6" s="1"/>
  <c r="F355" i="6"/>
  <c r="H355" i="6" s="1"/>
  <c r="F356" i="6"/>
  <c r="H356" i="6" s="1"/>
  <c r="F357" i="6"/>
  <c r="H357" i="6" s="1"/>
  <c r="F358" i="6"/>
  <c r="H358" i="6" s="1"/>
  <c r="F359" i="6"/>
  <c r="H359" i="6" s="1"/>
  <c r="F360" i="6"/>
  <c r="H360" i="6" s="1"/>
  <c r="F361" i="6"/>
  <c r="H361" i="6" s="1"/>
  <c r="F362" i="6"/>
  <c r="H362" i="6" s="1"/>
  <c r="F363" i="6"/>
  <c r="H363" i="6" s="1"/>
  <c r="F364" i="6"/>
  <c r="H364" i="6" s="1"/>
  <c r="F365" i="6"/>
  <c r="H365" i="6" s="1"/>
  <c r="F366" i="6"/>
  <c r="H366" i="6" s="1"/>
  <c r="F367" i="6"/>
  <c r="H367" i="6" s="1"/>
  <c r="F368" i="6"/>
  <c r="H368" i="6" s="1"/>
  <c r="F369" i="6"/>
  <c r="H369" i="6" s="1"/>
  <c r="F370" i="6"/>
  <c r="H370" i="6" s="1"/>
  <c r="F371" i="6"/>
  <c r="H371" i="6" s="1"/>
  <c r="F372" i="6"/>
  <c r="H372" i="6" s="1"/>
  <c r="F373" i="6"/>
  <c r="H373" i="6" s="1"/>
  <c r="F374" i="6"/>
  <c r="H374" i="6" s="1"/>
  <c r="F375" i="6"/>
  <c r="H375" i="6" s="1"/>
  <c r="F376" i="6"/>
  <c r="H376" i="6" s="1"/>
  <c r="F377" i="6"/>
  <c r="H377" i="6" s="1"/>
  <c r="F378" i="6"/>
  <c r="H378" i="6" s="1"/>
  <c r="F379" i="6"/>
  <c r="H379" i="6" s="1"/>
  <c r="F380" i="6"/>
  <c r="H380" i="6" s="1"/>
  <c r="F381" i="6"/>
  <c r="H381" i="6" s="1"/>
  <c r="F382" i="6"/>
  <c r="H382" i="6" s="1"/>
  <c r="F383" i="6"/>
  <c r="H383" i="6" s="1"/>
  <c r="F384" i="6"/>
  <c r="H384" i="6" s="1"/>
  <c r="F385" i="6"/>
  <c r="H385" i="6" s="1"/>
  <c r="F386" i="6"/>
  <c r="H386" i="6" s="1"/>
  <c r="F387" i="6"/>
  <c r="H387" i="6" s="1"/>
  <c r="F388" i="6"/>
  <c r="H388" i="6" s="1"/>
  <c r="F389" i="6"/>
  <c r="H389" i="6" s="1"/>
  <c r="F390" i="6"/>
  <c r="H390" i="6" s="1"/>
  <c r="F391" i="6"/>
  <c r="H391" i="6" s="1"/>
  <c r="F392" i="6"/>
  <c r="H392" i="6" s="1"/>
  <c r="F393" i="6"/>
  <c r="H393" i="6" s="1"/>
  <c r="F394" i="6"/>
  <c r="H394" i="6" s="1"/>
  <c r="F395" i="6"/>
  <c r="H395" i="6" s="1"/>
  <c r="F396" i="6"/>
  <c r="H396" i="6" s="1"/>
  <c r="F397" i="6"/>
  <c r="H397" i="6" s="1"/>
  <c r="F398" i="6"/>
  <c r="H398" i="6" s="1"/>
  <c r="F399" i="6"/>
  <c r="H399" i="6" s="1"/>
  <c r="F400" i="6"/>
  <c r="H400" i="6" s="1"/>
  <c r="F401" i="6"/>
  <c r="H401" i="6" s="1"/>
  <c r="F402" i="6"/>
  <c r="H402" i="6" s="1"/>
  <c r="F403" i="6"/>
  <c r="H403" i="6" s="1"/>
  <c r="F404" i="6"/>
  <c r="H404" i="6" s="1"/>
  <c r="F405" i="6"/>
  <c r="H405" i="6" s="1"/>
  <c r="F406" i="6"/>
  <c r="H406" i="6" s="1"/>
  <c r="F407" i="6"/>
  <c r="H407" i="6" s="1"/>
  <c r="F408" i="6"/>
  <c r="H408" i="6" s="1"/>
  <c r="F409" i="6"/>
  <c r="H409" i="6" s="1"/>
  <c r="F410" i="6"/>
  <c r="H410" i="6" s="1"/>
  <c r="F411" i="6"/>
  <c r="H411" i="6" s="1"/>
  <c r="F412" i="6"/>
  <c r="H412" i="6" s="1"/>
  <c r="F413" i="6"/>
  <c r="H413" i="6" s="1"/>
  <c r="F414" i="6"/>
  <c r="H414" i="6" s="1"/>
  <c r="F415" i="6"/>
  <c r="H415" i="6" s="1"/>
  <c r="F416" i="6"/>
  <c r="H416" i="6" s="1"/>
  <c r="F417" i="6"/>
  <c r="H417" i="6" s="1"/>
  <c r="F418" i="6"/>
  <c r="H418" i="6" s="1"/>
  <c r="F419" i="6"/>
  <c r="H419" i="6" s="1"/>
  <c r="F420" i="6"/>
  <c r="H420" i="6" s="1"/>
  <c r="F421" i="6"/>
  <c r="H421" i="6" s="1"/>
  <c r="F422" i="6"/>
  <c r="H422" i="6" s="1"/>
  <c r="F423" i="6"/>
  <c r="H423" i="6" s="1"/>
  <c r="F424" i="6"/>
  <c r="H424" i="6" s="1"/>
  <c r="F425" i="6"/>
  <c r="H425" i="6" s="1"/>
  <c r="F426" i="6"/>
  <c r="H426" i="6" s="1"/>
  <c r="F427" i="6"/>
  <c r="H427" i="6" s="1"/>
  <c r="F428" i="6"/>
  <c r="H428" i="6" s="1"/>
  <c r="F429" i="6"/>
  <c r="H429" i="6" s="1"/>
  <c r="F430" i="6"/>
  <c r="H430" i="6" s="1"/>
  <c r="F431" i="6"/>
  <c r="H431" i="6" s="1"/>
  <c r="F432" i="6"/>
  <c r="H432" i="6" s="1"/>
  <c r="F433" i="6"/>
  <c r="H433" i="6" s="1"/>
  <c r="F434" i="6"/>
  <c r="H434" i="6" s="1"/>
  <c r="F435" i="6"/>
  <c r="H435" i="6" s="1"/>
  <c r="F436" i="6"/>
  <c r="H436" i="6" s="1"/>
  <c r="F437" i="6"/>
  <c r="H437" i="6" s="1"/>
  <c r="F438" i="6"/>
  <c r="H438" i="6" s="1"/>
  <c r="F439" i="6"/>
  <c r="H439" i="6" s="1"/>
  <c r="F440" i="6"/>
  <c r="H440" i="6" s="1"/>
  <c r="F441" i="6"/>
  <c r="H441" i="6" s="1"/>
  <c r="F442" i="6"/>
  <c r="H442" i="6" s="1"/>
  <c r="F443" i="6"/>
  <c r="H443" i="6" s="1"/>
  <c r="F444" i="6"/>
  <c r="H444" i="6" s="1"/>
  <c r="F445" i="6"/>
  <c r="H445" i="6" s="1"/>
  <c r="F446" i="6"/>
  <c r="H446" i="6" s="1"/>
  <c r="F447" i="6"/>
  <c r="H447" i="6" s="1"/>
  <c r="F448" i="6"/>
  <c r="H448" i="6" s="1"/>
  <c r="F449" i="6"/>
  <c r="H449" i="6" s="1"/>
  <c r="F450" i="6"/>
  <c r="H450" i="6" s="1"/>
  <c r="F451" i="6"/>
  <c r="H451" i="6" s="1"/>
  <c r="F452" i="6"/>
  <c r="H452" i="6" s="1"/>
  <c r="F453" i="6"/>
  <c r="H453" i="6" s="1"/>
  <c r="F454" i="6"/>
  <c r="H454" i="6" s="1"/>
  <c r="F455" i="6"/>
  <c r="H455" i="6" s="1"/>
  <c r="F456" i="6"/>
  <c r="H456" i="6" s="1"/>
  <c r="F457" i="6"/>
  <c r="H457" i="6" s="1"/>
  <c r="F458" i="6"/>
  <c r="H458" i="6" s="1"/>
  <c r="F459" i="6"/>
  <c r="H459" i="6" s="1"/>
  <c r="F460" i="6"/>
  <c r="H460" i="6" s="1"/>
  <c r="F461" i="6"/>
  <c r="H461" i="6" s="1"/>
  <c r="F462" i="6"/>
  <c r="H462" i="6" s="1"/>
  <c r="F463" i="6"/>
  <c r="H463" i="6" s="1"/>
  <c r="F464" i="6"/>
  <c r="H464" i="6" s="1"/>
  <c r="F465" i="6"/>
  <c r="H465" i="6" s="1"/>
  <c r="F466" i="6"/>
  <c r="H466" i="6" s="1"/>
  <c r="F467" i="6"/>
  <c r="H467" i="6" s="1"/>
  <c r="F468" i="6"/>
  <c r="H468" i="6" s="1"/>
  <c r="F469" i="6"/>
  <c r="H469" i="6" s="1"/>
  <c r="F470" i="6"/>
  <c r="H470" i="6" s="1"/>
  <c r="F471" i="6"/>
  <c r="H471" i="6" s="1"/>
  <c r="F472" i="6"/>
  <c r="H472" i="6" s="1"/>
  <c r="F473" i="6"/>
  <c r="H473" i="6" s="1"/>
  <c r="F474" i="6"/>
  <c r="H474" i="6" s="1"/>
  <c r="F475" i="6"/>
  <c r="H475" i="6" s="1"/>
  <c r="F476" i="6"/>
  <c r="H476" i="6" s="1"/>
  <c r="F477" i="6"/>
  <c r="H477" i="6" s="1"/>
  <c r="F478" i="6"/>
  <c r="H478" i="6" s="1"/>
  <c r="F479" i="6"/>
  <c r="H479" i="6" s="1"/>
  <c r="F480" i="6"/>
  <c r="H480" i="6" s="1"/>
  <c r="F481" i="6"/>
  <c r="H481" i="6" s="1"/>
  <c r="F482" i="6"/>
  <c r="H482" i="6" s="1"/>
  <c r="F483" i="6"/>
  <c r="H483" i="6" s="1"/>
  <c r="F484" i="6"/>
  <c r="H484" i="6" s="1"/>
  <c r="F485" i="6"/>
  <c r="H485" i="6" s="1"/>
  <c r="F486" i="6"/>
  <c r="H486" i="6" s="1"/>
  <c r="F487" i="6"/>
  <c r="H487" i="6" s="1"/>
  <c r="F488" i="6"/>
  <c r="H488" i="6" s="1"/>
  <c r="F489" i="6"/>
  <c r="H489" i="6" s="1"/>
  <c r="F490" i="6"/>
  <c r="H490" i="6" s="1"/>
  <c r="F491" i="6"/>
  <c r="H491" i="6" s="1"/>
  <c r="F492" i="6"/>
  <c r="H492" i="6" s="1"/>
  <c r="F493" i="6"/>
  <c r="H493" i="6" s="1"/>
  <c r="F494" i="6"/>
  <c r="H494" i="6" s="1"/>
  <c r="F495" i="6"/>
  <c r="H495" i="6" s="1"/>
  <c r="F496" i="6"/>
  <c r="H496" i="6" s="1"/>
  <c r="F497" i="6"/>
  <c r="H497" i="6" s="1"/>
  <c r="F498" i="6"/>
  <c r="H498" i="6" s="1"/>
  <c r="F499" i="6"/>
  <c r="H499" i="6" s="1"/>
  <c r="F500" i="6"/>
  <c r="H500" i="6" s="1"/>
  <c r="F501" i="6"/>
  <c r="H501" i="6" s="1"/>
  <c r="F502" i="6"/>
  <c r="H502" i="6" s="1"/>
  <c r="F503" i="6"/>
  <c r="H503" i="6" s="1"/>
  <c r="F504" i="6"/>
  <c r="H504" i="6" s="1"/>
  <c r="F505" i="6"/>
  <c r="H505" i="6" s="1"/>
  <c r="F506" i="6"/>
  <c r="H506" i="6" s="1"/>
  <c r="F507" i="6"/>
  <c r="H507" i="6" s="1"/>
  <c r="F508" i="6"/>
  <c r="H508" i="6" s="1"/>
  <c r="F509" i="6"/>
  <c r="H509" i="6" s="1"/>
  <c r="F510" i="6"/>
  <c r="H510" i="6" s="1"/>
  <c r="F511" i="6"/>
  <c r="H511" i="6" s="1"/>
  <c r="F512" i="6"/>
  <c r="H512" i="6" s="1"/>
  <c r="F513" i="6"/>
  <c r="H513" i="6" s="1"/>
  <c r="F514" i="6"/>
  <c r="H514" i="6" s="1"/>
  <c r="F515" i="6"/>
  <c r="H515" i="6" s="1"/>
  <c r="F516" i="6"/>
  <c r="H516" i="6" s="1"/>
  <c r="F517" i="6"/>
  <c r="H517" i="6" s="1"/>
  <c r="F518" i="6"/>
  <c r="H518" i="6" s="1"/>
  <c r="F519" i="6"/>
  <c r="H519" i="6" s="1"/>
  <c r="F520" i="6"/>
  <c r="H520" i="6" s="1"/>
  <c r="F521" i="6"/>
  <c r="H521" i="6" s="1"/>
  <c r="F522" i="6"/>
  <c r="H522" i="6" s="1"/>
  <c r="F523" i="6"/>
  <c r="H523" i="6" s="1"/>
  <c r="F524" i="6"/>
  <c r="H524" i="6" s="1"/>
  <c r="F525" i="6"/>
  <c r="H525" i="6" s="1"/>
  <c r="F526" i="6"/>
  <c r="H526" i="6" s="1"/>
  <c r="F527" i="6"/>
  <c r="H527" i="6" s="1"/>
  <c r="F528" i="6"/>
  <c r="H528" i="6" s="1"/>
  <c r="F529" i="6"/>
  <c r="H529" i="6" s="1"/>
  <c r="F530" i="6"/>
  <c r="H530" i="6" s="1"/>
  <c r="F531" i="6"/>
  <c r="H531" i="6" s="1"/>
  <c r="F532" i="6"/>
  <c r="H532" i="6" s="1"/>
  <c r="F533" i="6"/>
  <c r="H533" i="6" s="1"/>
  <c r="F534" i="6"/>
  <c r="H534" i="6" s="1"/>
  <c r="F535" i="6"/>
  <c r="H535" i="6" s="1"/>
  <c r="F536" i="6"/>
  <c r="H536" i="6" s="1"/>
  <c r="F537" i="6"/>
  <c r="H537" i="6" s="1"/>
  <c r="F538" i="6"/>
  <c r="H538" i="6" s="1"/>
  <c r="F539" i="6"/>
  <c r="H539" i="6" s="1"/>
  <c r="F540" i="6"/>
  <c r="H540" i="6" s="1"/>
  <c r="F541" i="6"/>
  <c r="H541" i="6" s="1"/>
  <c r="F542" i="6"/>
  <c r="H542" i="6" s="1"/>
  <c r="F543" i="6"/>
  <c r="H543" i="6" s="1"/>
  <c r="F544" i="6"/>
  <c r="H544" i="6" s="1"/>
  <c r="F545" i="6"/>
  <c r="H545" i="6" s="1"/>
  <c r="F546" i="6"/>
  <c r="H546" i="6" s="1"/>
  <c r="F547" i="6"/>
  <c r="H547" i="6" s="1"/>
  <c r="F548" i="6"/>
  <c r="H548" i="6" s="1"/>
  <c r="F549" i="6"/>
  <c r="H549" i="6" s="1"/>
  <c r="F550" i="6"/>
  <c r="H550" i="6" s="1"/>
  <c r="F551" i="6"/>
  <c r="H551" i="6" s="1"/>
  <c r="F552" i="6"/>
  <c r="H552" i="6" s="1"/>
  <c r="F553" i="6"/>
  <c r="H553" i="6" s="1"/>
  <c r="F554" i="6"/>
  <c r="H554" i="6" s="1"/>
  <c r="F555" i="6"/>
  <c r="H555" i="6" s="1"/>
  <c r="F556" i="6"/>
  <c r="H556" i="6" s="1"/>
  <c r="F557" i="6"/>
  <c r="H557" i="6" s="1"/>
  <c r="F558" i="6"/>
  <c r="H558" i="6" s="1"/>
  <c r="F559" i="6"/>
  <c r="H559" i="6" s="1"/>
  <c r="F560" i="6"/>
  <c r="H560" i="6" s="1"/>
  <c r="F561" i="6"/>
  <c r="H561" i="6" s="1"/>
  <c r="F562" i="6"/>
  <c r="H562" i="6" s="1"/>
  <c r="F563" i="6"/>
  <c r="H563" i="6" s="1"/>
  <c r="F564" i="6"/>
  <c r="H564" i="6" s="1"/>
  <c r="F565" i="6"/>
  <c r="H565" i="6" s="1"/>
  <c r="F566" i="6"/>
  <c r="H566" i="6" s="1"/>
  <c r="F567" i="6"/>
  <c r="H567" i="6" s="1"/>
  <c r="F568" i="6"/>
  <c r="H568" i="6" s="1"/>
  <c r="F569" i="6"/>
  <c r="H569" i="6" s="1"/>
  <c r="F570" i="6"/>
  <c r="H570" i="6" s="1"/>
  <c r="F571" i="6"/>
  <c r="H571" i="6" s="1"/>
  <c r="F572" i="6"/>
  <c r="H572" i="6" s="1"/>
  <c r="F573" i="6"/>
  <c r="H573" i="6" s="1"/>
  <c r="F574" i="6"/>
  <c r="H574" i="6" s="1"/>
  <c r="F575" i="6"/>
  <c r="H575" i="6" s="1"/>
  <c r="F576" i="6"/>
  <c r="H576" i="6" s="1"/>
  <c r="F577" i="6"/>
  <c r="H577" i="6" s="1"/>
  <c r="F578" i="6"/>
  <c r="H578" i="6" s="1"/>
  <c r="F579" i="6"/>
  <c r="H579" i="6" s="1"/>
  <c r="F580" i="6"/>
  <c r="H580" i="6" s="1"/>
  <c r="F581" i="6"/>
  <c r="H581" i="6" s="1"/>
  <c r="F582" i="6"/>
  <c r="H582" i="6" s="1"/>
  <c r="F583" i="6"/>
  <c r="H583" i="6" s="1"/>
  <c r="F584" i="6"/>
  <c r="H584" i="6" s="1"/>
  <c r="F585" i="6"/>
  <c r="H585" i="6" s="1"/>
  <c r="F586" i="6"/>
  <c r="H586" i="6" s="1"/>
  <c r="F587" i="6"/>
  <c r="H587" i="6" s="1"/>
  <c r="F588" i="6"/>
  <c r="H588" i="6" s="1"/>
  <c r="F589" i="6"/>
  <c r="H589" i="6" s="1"/>
  <c r="F590" i="6"/>
  <c r="H590" i="6" s="1"/>
  <c r="F591" i="6"/>
  <c r="H591" i="6" s="1"/>
  <c r="F592" i="6"/>
  <c r="H592" i="6" s="1"/>
  <c r="F593" i="6"/>
  <c r="H593" i="6" s="1"/>
  <c r="F594" i="6"/>
  <c r="H594" i="6" s="1"/>
  <c r="F595" i="6"/>
  <c r="H595" i="6" s="1"/>
  <c r="F596" i="6"/>
  <c r="H596" i="6" s="1"/>
  <c r="F597" i="6"/>
  <c r="H597" i="6" s="1"/>
  <c r="F598" i="6"/>
  <c r="H598" i="6" s="1"/>
  <c r="F599" i="6"/>
  <c r="H599" i="6" s="1"/>
  <c r="F600" i="6"/>
  <c r="H600" i="6" s="1"/>
  <c r="F601" i="6"/>
  <c r="H601" i="6" s="1"/>
  <c r="F602" i="6"/>
  <c r="H602" i="6" s="1"/>
  <c r="F603" i="6"/>
  <c r="H603" i="6" s="1"/>
  <c r="F604" i="6"/>
  <c r="H604" i="6" s="1"/>
  <c r="F605" i="6"/>
  <c r="H605" i="6" s="1"/>
  <c r="F606" i="6"/>
  <c r="H606" i="6" s="1"/>
  <c r="F607" i="6"/>
  <c r="H607" i="6" s="1"/>
  <c r="F608" i="6"/>
  <c r="H608" i="6" s="1"/>
  <c r="F609" i="6"/>
  <c r="H609" i="6" s="1"/>
  <c r="F610" i="6"/>
  <c r="H610" i="6" s="1"/>
  <c r="F611" i="6"/>
  <c r="H611" i="6" s="1"/>
  <c r="F612" i="6"/>
  <c r="H612" i="6" s="1"/>
  <c r="F613" i="6"/>
  <c r="H613" i="6" s="1"/>
  <c r="F614" i="6"/>
  <c r="H614" i="6" s="1"/>
  <c r="F615" i="6"/>
  <c r="H615" i="6" s="1"/>
  <c r="F616" i="6"/>
  <c r="H616" i="6" s="1"/>
  <c r="F617" i="6"/>
  <c r="H617" i="6" s="1"/>
  <c r="F618" i="6"/>
  <c r="H618" i="6" s="1"/>
  <c r="F619" i="6"/>
  <c r="H619" i="6" s="1"/>
  <c r="F620" i="6"/>
  <c r="H620" i="6" s="1"/>
  <c r="F621" i="6"/>
  <c r="H621" i="6" s="1"/>
  <c r="F622" i="6"/>
  <c r="H622" i="6" s="1"/>
  <c r="F623" i="6"/>
  <c r="H623" i="6" s="1"/>
  <c r="F624" i="6"/>
  <c r="H624" i="6" s="1"/>
  <c r="F625" i="6"/>
  <c r="H625" i="6" s="1"/>
  <c r="F626" i="6"/>
  <c r="H626" i="6" s="1"/>
  <c r="F627" i="6"/>
  <c r="H627" i="6" s="1"/>
  <c r="F628" i="6"/>
  <c r="H628" i="6" s="1"/>
  <c r="F629" i="6"/>
  <c r="H629" i="6" s="1"/>
  <c r="F630" i="6"/>
  <c r="H630" i="6" s="1"/>
  <c r="F631" i="6"/>
  <c r="H631" i="6" s="1"/>
  <c r="F632" i="6"/>
  <c r="H632" i="6" s="1"/>
  <c r="F633" i="6"/>
  <c r="H633" i="6" s="1"/>
  <c r="F634" i="6"/>
  <c r="H634" i="6" s="1"/>
  <c r="F635" i="6"/>
  <c r="H635" i="6" s="1"/>
  <c r="F636" i="6"/>
  <c r="H636" i="6" s="1"/>
  <c r="F637" i="6"/>
  <c r="H637" i="6" s="1"/>
  <c r="F638" i="6"/>
  <c r="H638" i="6" s="1"/>
  <c r="F639" i="6"/>
  <c r="H639" i="6" s="1"/>
  <c r="F640" i="6"/>
  <c r="H640" i="6" s="1"/>
  <c r="F641" i="6"/>
  <c r="H641" i="6" s="1"/>
  <c r="F642" i="6"/>
  <c r="H642" i="6" s="1"/>
  <c r="F643" i="6"/>
  <c r="H643" i="6" s="1"/>
  <c r="F644" i="6"/>
  <c r="H644" i="6" s="1"/>
  <c r="F645" i="6"/>
  <c r="H645" i="6" s="1"/>
  <c r="F646" i="6"/>
  <c r="H646" i="6" s="1"/>
  <c r="F647" i="6"/>
  <c r="H647" i="6" s="1"/>
  <c r="F648" i="6"/>
  <c r="H648" i="6" s="1"/>
  <c r="F649" i="6"/>
  <c r="H649" i="6" s="1"/>
  <c r="F650" i="6"/>
  <c r="H650" i="6" s="1"/>
  <c r="F651" i="6"/>
  <c r="H651" i="6" s="1"/>
  <c r="F652" i="6"/>
  <c r="H652" i="6" s="1"/>
  <c r="F653" i="6"/>
  <c r="H653" i="6" s="1"/>
  <c r="F654" i="6"/>
  <c r="H654" i="6" s="1"/>
  <c r="F655" i="6"/>
  <c r="H655" i="6" s="1"/>
  <c r="F656" i="6"/>
  <c r="H656" i="6" s="1"/>
  <c r="F657" i="6"/>
  <c r="H657" i="6" s="1"/>
  <c r="F658" i="6"/>
  <c r="H658" i="6" s="1"/>
  <c r="F659" i="6"/>
  <c r="H659" i="6" s="1"/>
  <c r="F660" i="6"/>
  <c r="H660" i="6" s="1"/>
  <c r="F661" i="6"/>
  <c r="H661" i="6" s="1"/>
  <c r="F662" i="6"/>
  <c r="H662" i="6" s="1"/>
  <c r="F663" i="6"/>
  <c r="H663" i="6" s="1"/>
  <c r="F664" i="6"/>
  <c r="H664" i="6" s="1"/>
  <c r="F665" i="6"/>
  <c r="H665" i="6" s="1"/>
  <c r="F666" i="6"/>
  <c r="H666" i="6" s="1"/>
  <c r="F667" i="6"/>
  <c r="H667" i="6" s="1"/>
  <c r="F668" i="6"/>
  <c r="H668" i="6" s="1"/>
  <c r="F669" i="6"/>
  <c r="H669" i="6" s="1"/>
  <c r="F670" i="6"/>
  <c r="H670" i="6" s="1"/>
  <c r="F671" i="6"/>
  <c r="H671" i="6" s="1"/>
  <c r="F672" i="6"/>
  <c r="H672" i="6" s="1"/>
  <c r="F673" i="6"/>
  <c r="H673" i="6" s="1"/>
  <c r="F674" i="6"/>
  <c r="H674" i="6" s="1"/>
  <c r="F675" i="6"/>
  <c r="H675" i="6" s="1"/>
  <c r="F676" i="6"/>
  <c r="H676" i="6" s="1"/>
  <c r="F677" i="6"/>
  <c r="H677" i="6" s="1"/>
  <c r="F678" i="6"/>
  <c r="H678" i="6" s="1"/>
  <c r="F679" i="6"/>
  <c r="H679" i="6" s="1"/>
  <c r="F680" i="6"/>
  <c r="H680" i="6" s="1"/>
  <c r="F681" i="6"/>
  <c r="H681" i="6" s="1"/>
  <c r="F682" i="6"/>
  <c r="H682" i="6" s="1"/>
  <c r="F683" i="6"/>
  <c r="H683" i="6" s="1"/>
  <c r="F684" i="6"/>
  <c r="H684" i="6" s="1"/>
  <c r="F685" i="6"/>
  <c r="H685" i="6" s="1"/>
  <c r="F686" i="6"/>
  <c r="H686" i="6" s="1"/>
  <c r="F687" i="6"/>
  <c r="H687" i="6" s="1"/>
  <c r="F688" i="6"/>
  <c r="H688" i="6" s="1"/>
  <c r="F689" i="6"/>
  <c r="H689" i="6" s="1"/>
  <c r="F690" i="6"/>
  <c r="H690" i="6" s="1"/>
  <c r="F691" i="6"/>
  <c r="H691" i="6" s="1"/>
  <c r="F692" i="6"/>
  <c r="H692" i="6" s="1"/>
  <c r="F693" i="6"/>
  <c r="H693" i="6" s="1"/>
  <c r="F694" i="6"/>
  <c r="H694" i="6" s="1"/>
  <c r="F695" i="6"/>
  <c r="H695" i="6" s="1"/>
  <c r="F696" i="6"/>
  <c r="H696" i="6" s="1"/>
  <c r="F697" i="6"/>
  <c r="H697" i="6" s="1"/>
  <c r="F698" i="6"/>
  <c r="H698" i="6" s="1"/>
  <c r="F699" i="6"/>
  <c r="H699" i="6" s="1"/>
  <c r="F700" i="6"/>
  <c r="H700" i="6" s="1"/>
  <c r="F701" i="6"/>
  <c r="H701" i="6" s="1"/>
  <c r="F702" i="6"/>
  <c r="H702" i="6" s="1"/>
  <c r="F703" i="6"/>
  <c r="H703" i="6" s="1"/>
  <c r="F704" i="6"/>
  <c r="H704" i="6" s="1"/>
  <c r="F705" i="6"/>
  <c r="H705" i="6" s="1"/>
  <c r="F706" i="6"/>
  <c r="H706" i="6" s="1"/>
  <c r="F707" i="6"/>
  <c r="H707" i="6" s="1"/>
  <c r="F708" i="6"/>
  <c r="H708" i="6" s="1"/>
  <c r="F709" i="6"/>
  <c r="H709" i="6" s="1"/>
  <c r="F710" i="6"/>
  <c r="H710" i="6" s="1"/>
  <c r="F711" i="6"/>
  <c r="H711" i="6" s="1"/>
  <c r="F712" i="6"/>
  <c r="H712" i="6" s="1"/>
  <c r="F713" i="6"/>
  <c r="H713" i="6" s="1"/>
  <c r="F714" i="6"/>
  <c r="H714" i="6" s="1"/>
  <c r="F715" i="6"/>
  <c r="H715" i="6" s="1"/>
  <c r="F716" i="6"/>
  <c r="H716" i="6" s="1"/>
  <c r="F717" i="6"/>
  <c r="H717" i="6" s="1"/>
  <c r="F718" i="6"/>
  <c r="H718" i="6" s="1"/>
  <c r="F719" i="6"/>
  <c r="H719" i="6" s="1"/>
  <c r="F720" i="6"/>
  <c r="H720" i="6" s="1"/>
  <c r="F721" i="6"/>
  <c r="H721" i="6" s="1"/>
  <c r="F722" i="6"/>
  <c r="H722" i="6" s="1"/>
  <c r="F723" i="6"/>
  <c r="H723" i="6" s="1"/>
  <c r="F724" i="6"/>
  <c r="H724" i="6" s="1"/>
  <c r="F725" i="6"/>
  <c r="H725" i="6" s="1"/>
  <c r="F726" i="6"/>
  <c r="H726" i="6" s="1"/>
  <c r="F727" i="6"/>
  <c r="H727" i="6" s="1"/>
  <c r="F728" i="6"/>
  <c r="H728" i="6" s="1"/>
  <c r="F729" i="6"/>
  <c r="H729" i="6" s="1"/>
  <c r="F730" i="6"/>
  <c r="H730" i="6" s="1"/>
  <c r="F731" i="6"/>
  <c r="H731" i="6" s="1"/>
  <c r="F732" i="6"/>
  <c r="H732" i="6" s="1"/>
  <c r="F733" i="6"/>
  <c r="H733" i="6" s="1"/>
  <c r="F734" i="6"/>
  <c r="H734" i="6" s="1"/>
  <c r="F735" i="6"/>
  <c r="H735" i="6" s="1"/>
  <c r="F736" i="6"/>
  <c r="H736" i="6" s="1"/>
  <c r="F737" i="6"/>
  <c r="H737" i="6" s="1"/>
  <c r="F738" i="6"/>
  <c r="H738" i="6" s="1"/>
  <c r="F739" i="6"/>
  <c r="H739" i="6" s="1"/>
  <c r="F740" i="6"/>
  <c r="H740" i="6" s="1"/>
  <c r="F741" i="6"/>
  <c r="H741" i="6" s="1"/>
  <c r="F742" i="6"/>
  <c r="H742" i="6" s="1"/>
  <c r="F743" i="6"/>
  <c r="H743" i="6" s="1"/>
  <c r="F744" i="6"/>
  <c r="H744" i="6" s="1"/>
  <c r="F745" i="6"/>
  <c r="H745" i="6" s="1"/>
  <c r="F746" i="6"/>
  <c r="H746" i="6" s="1"/>
  <c r="F747" i="6"/>
  <c r="H747" i="6" s="1"/>
  <c r="F748" i="6"/>
  <c r="H748" i="6" s="1"/>
  <c r="F749" i="6"/>
  <c r="H749" i="6" s="1"/>
  <c r="F750" i="6"/>
  <c r="H750" i="6" s="1"/>
  <c r="F751" i="6"/>
  <c r="H751" i="6" s="1"/>
  <c r="F752" i="6"/>
  <c r="H752" i="6" s="1"/>
  <c r="F753" i="6"/>
  <c r="H753" i="6" s="1"/>
  <c r="F754" i="6"/>
  <c r="H754" i="6" s="1"/>
  <c r="F755" i="6"/>
  <c r="H755" i="6" s="1"/>
  <c r="F756" i="6"/>
  <c r="H756" i="6" s="1"/>
  <c r="F757" i="6"/>
  <c r="H757" i="6" s="1"/>
  <c r="F758" i="6"/>
  <c r="H758" i="6" s="1"/>
  <c r="F759" i="6"/>
  <c r="H759" i="6" s="1"/>
  <c r="F760" i="6"/>
  <c r="H760" i="6" s="1"/>
  <c r="F761" i="6"/>
  <c r="H761" i="6" s="1"/>
  <c r="F762" i="6"/>
  <c r="H762" i="6" s="1"/>
  <c r="F763" i="6"/>
  <c r="H763" i="6" s="1"/>
  <c r="F764" i="6"/>
  <c r="H764" i="6" s="1"/>
  <c r="F765" i="6"/>
  <c r="H765" i="6" s="1"/>
  <c r="F766" i="6"/>
  <c r="H766" i="6" s="1"/>
  <c r="F767" i="6"/>
  <c r="H767" i="6" s="1"/>
  <c r="F768" i="6"/>
  <c r="H768" i="6" s="1"/>
  <c r="F769" i="6"/>
  <c r="H769" i="6" s="1"/>
  <c r="F770" i="6"/>
  <c r="H770" i="6" s="1"/>
  <c r="F771" i="6"/>
  <c r="H771" i="6" s="1"/>
  <c r="F772" i="6"/>
  <c r="H772" i="6" s="1"/>
  <c r="F773" i="6"/>
  <c r="H773" i="6" s="1"/>
  <c r="F774" i="6"/>
  <c r="H774" i="6" s="1"/>
  <c r="F775" i="6"/>
  <c r="H775" i="6" s="1"/>
  <c r="F776" i="6"/>
  <c r="H776" i="6" s="1"/>
  <c r="F777" i="6"/>
  <c r="H777" i="6" s="1"/>
  <c r="F778" i="6"/>
  <c r="H778" i="6" s="1"/>
  <c r="F779" i="6"/>
  <c r="H779" i="6" s="1"/>
  <c r="F780" i="6"/>
  <c r="H780" i="6" s="1"/>
  <c r="F781" i="6"/>
  <c r="H781" i="6" s="1"/>
  <c r="F782" i="6"/>
  <c r="H782" i="6" s="1"/>
  <c r="F783" i="6"/>
  <c r="H783" i="6" s="1"/>
  <c r="F784" i="6"/>
  <c r="H784" i="6" s="1"/>
  <c r="F785" i="6"/>
  <c r="H785" i="6" s="1"/>
  <c r="F786" i="6"/>
  <c r="H786" i="6" s="1"/>
  <c r="F787" i="6"/>
  <c r="H787" i="6" s="1"/>
  <c r="F788" i="6"/>
  <c r="H788" i="6" s="1"/>
  <c r="F789" i="6"/>
  <c r="H789" i="6" s="1"/>
  <c r="F790" i="6"/>
  <c r="H790" i="6" s="1"/>
  <c r="F791" i="6"/>
  <c r="H791" i="6" s="1"/>
  <c r="F792" i="6"/>
  <c r="H792" i="6" s="1"/>
  <c r="F793" i="6"/>
  <c r="H793" i="6" s="1"/>
  <c r="F794" i="6"/>
  <c r="H794" i="6" s="1"/>
  <c r="F795" i="6"/>
  <c r="H795" i="6" s="1"/>
  <c r="F796" i="6"/>
  <c r="H796" i="6" s="1"/>
  <c r="F797" i="6"/>
  <c r="H797" i="6" s="1"/>
  <c r="F798" i="6"/>
  <c r="H798" i="6" s="1"/>
  <c r="F799" i="6"/>
  <c r="H799" i="6" s="1"/>
  <c r="F800" i="6"/>
  <c r="H800" i="6" s="1"/>
  <c r="F801" i="6"/>
  <c r="H801" i="6" s="1"/>
  <c r="F802" i="6"/>
  <c r="H802" i="6" s="1"/>
  <c r="F803" i="6"/>
  <c r="H803" i="6" s="1"/>
  <c r="F804" i="6"/>
  <c r="H804" i="6" s="1"/>
  <c r="F805" i="6"/>
  <c r="H805" i="6" s="1"/>
  <c r="F806" i="6"/>
  <c r="H806" i="6" s="1"/>
  <c r="F807" i="6"/>
  <c r="H807" i="6" s="1"/>
  <c r="F808" i="6"/>
  <c r="H808" i="6" s="1"/>
  <c r="F809" i="6"/>
  <c r="H809" i="6" s="1"/>
  <c r="F810" i="6"/>
  <c r="H810" i="6" s="1"/>
  <c r="F811" i="6"/>
  <c r="H811" i="6" s="1"/>
  <c r="F812" i="6"/>
  <c r="H812" i="6" s="1"/>
  <c r="F813" i="6"/>
  <c r="H813" i="6" s="1"/>
  <c r="F814" i="6"/>
  <c r="H814" i="6" s="1"/>
  <c r="F815" i="6"/>
  <c r="H815" i="6" s="1"/>
  <c r="F816" i="6"/>
  <c r="H816" i="6" s="1"/>
  <c r="F817" i="6"/>
  <c r="H817" i="6" s="1"/>
  <c r="F818" i="6"/>
  <c r="H818" i="6" s="1"/>
  <c r="F819" i="6"/>
  <c r="H819" i="6" s="1"/>
  <c r="F820" i="6"/>
  <c r="H820" i="6" s="1"/>
  <c r="F821" i="6"/>
  <c r="H821" i="6" s="1"/>
  <c r="F822" i="6"/>
  <c r="H822" i="6" s="1"/>
  <c r="F823" i="6"/>
  <c r="H823" i="6" s="1"/>
  <c r="F824" i="6"/>
  <c r="H824" i="6" s="1"/>
  <c r="F825" i="6"/>
  <c r="H825" i="6" s="1"/>
  <c r="F826" i="6"/>
  <c r="H826" i="6" s="1"/>
  <c r="F827" i="6"/>
  <c r="H827" i="6" s="1"/>
  <c r="F828" i="6"/>
  <c r="H828" i="6" s="1"/>
  <c r="F829" i="6"/>
  <c r="H829" i="6" s="1"/>
  <c r="F830" i="6"/>
  <c r="H830" i="6" s="1"/>
  <c r="F831" i="6"/>
  <c r="H831" i="6" s="1"/>
  <c r="F832" i="6"/>
  <c r="H832" i="6" s="1"/>
  <c r="F833" i="6"/>
  <c r="H833" i="6" s="1"/>
  <c r="F834" i="6"/>
  <c r="H834" i="6" s="1"/>
  <c r="F835" i="6"/>
  <c r="H835" i="6" s="1"/>
  <c r="F836" i="6"/>
  <c r="H836" i="6" s="1"/>
  <c r="F837" i="6"/>
  <c r="H837" i="6" s="1"/>
  <c r="F838" i="6"/>
  <c r="H838" i="6" s="1"/>
  <c r="F839" i="6"/>
  <c r="H839" i="6" s="1"/>
  <c r="F840" i="6"/>
  <c r="H840" i="6" s="1"/>
  <c r="F841" i="6"/>
  <c r="H841" i="6" s="1"/>
  <c r="F842" i="6"/>
  <c r="H842" i="6" s="1"/>
  <c r="F843" i="6"/>
  <c r="H843" i="6" s="1"/>
  <c r="F844" i="6"/>
  <c r="H844" i="6" s="1"/>
  <c r="F845" i="6"/>
  <c r="H845" i="6" s="1"/>
  <c r="F846" i="6"/>
  <c r="H846" i="6" s="1"/>
  <c r="F847" i="6"/>
  <c r="H847" i="6" s="1"/>
  <c r="F848" i="6"/>
  <c r="H848" i="6" s="1"/>
  <c r="F849" i="6"/>
  <c r="H849" i="6" s="1"/>
  <c r="F850" i="6"/>
  <c r="H850" i="6" s="1"/>
  <c r="F851" i="6"/>
  <c r="H851" i="6" s="1"/>
  <c r="F852" i="6"/>
  <c r="H852" i="6" s="1"/>
  <c r="F853" i="6"/>
  <c r="H853" i="6" s="1"/>
  <c r="F854" i="6"/>
  <c r="H854" i="6" s="1"/>
  <c r="F855" i="6"/>
  <c r="H855" i="6" s="1"/>
  <c r="F856" i="6"/>
  <c r="H856" i="6" s="1"/>
  <c r="F857" i="6"/>
  <c r="H857" i="6" s="1"/>
  <c r="F858" i="6"/>
  <c r="H858" i="6" s="1"/>
  <c r="F859" i="6"/>
  <c r="H859" i="6" s="1"/>
  <c r="F860" i="6"/>
  <c r="H860" i="6" s="1"/>
  <c r="F861" i="6"/>
  <c r="H861" i="6" s="1"/>
  <c r="F862" i="6"/>
  <c r="H862" i="6" s="1"/>
  <c r="F863" i="6"/>
  <c r="H863" i="6" s="1"/>
  <c r="F864" i="6"/>
  <c r="H864" i="6" s="1"/>
  <c r="F865" i="6"/>
  <c r="H865" i="6" s="1"/>
  <c r="F866" i="6"/>
  <c r="H866" i="6" s="1"/>
  <c r="F867" i="6"/>
  <c r="H867" i="6" s="1"/>
  <c r="F868" i="6"/>
  <c r="H868" i="6" s="1"/>
  <c r="F869" i="6"/>
  <c r="H869" i="6" s="1"/>
  <c r="F870" i="6"/>
  <c r="H870" i="6" s="1"/>
  <c r="F871" i="6"/>
  <c r="H871" i="6" s="1"/>
  <c r="F872" i="6"/>
  <c r="H872" i="6" s="1"/>
  <c r="F873" i="6"/>
  <c r="H873" i="6" s="1"/>
  <c r="F874" i="6"/>
  <c r="H874" i="6" s="1"/>
  <c r="F875" i="6"/>
  <c r="H875" i="6" s="1"/>
  <c r="F876" i="6"/>
  <c r="H876" i="6" s="1"/>
  <c r="F877" i="6"/>
  <c r="H877" i="6" s="1"/>
  <c r="F878" i="6"/>
  <c r="H878" i="6" s="1"/>
  <c r="F879" i="6"/>
  <c r="H879" i="6" s="1"/>
  <c r="F880" i="6"/>
  <c r="H880" i="6" s="1"/>
  <c r="F881" i="6"/>
  <c r="H881" i="6" s="1"/>
  <c r="F882" i="6"/>
  <c r="H882" i="6" s="1"/>
  <c r="F883" i="6"/>
  <c r="H883" i="6" s="1"/>
  <c r="F884" i="6"/>
  <c r="H884" i="6" s="1"/>
  <c r="F885" i="6"/>
  <c r="H885" i="6" s="1"/>
  <c r="F886" i="6"/>
  <c r="H886" i="6" s="1"/>
  <c r="F887" i="6"/>
  <c r="H887" i="6" s="1"/>
  <c r="F888" i="6"/>
  <c r="H888" i="6" s="1"/>
  <c r="F889" i="6"/>
  <c r="H889" i="6" s="1"/>
  <c r="F890" i="6"/>
  <c r="H890" i="6" s="1"/>
  <c r="F891" i="6"/>
  <c r="H891" i="6" s="1"/>
  <c r="F892" i="6"/>
  <c r="H892" i="6" s="1"/>
  <c r="F893" i="6"/>
  <c r="H893" i="6" s="1"/>
  <c r="F894" i="6"/>
  <c r="H894" i="6" s="1"/>
  <c r="F895" i="6"/>
  <c r="H895" i="6" s="1"/>
  <c r="F896" i="6"/>
  <c r="H896" i="6" s="1"/>
  <c r="F897" i="6"/>
  <c r="H897" i="6" s="1"/>
  <c r="F898" i="6"/>
  <c r="H898" i="6" s="1"/>
  <c r="F899" i="6"/>
  <c r="H899" i="6" s="1"/>
  <c r="F900" i="6"/>
  <c r="H900" i="6" s="1"/>
  <c r="F901" i="6"/>
  <c r="H901" i="6" s="1"/>
  <c r="F902" i="6"/>
  <c r="H902" i="6" s="1"/>
  <c r="F903" i="6"/>
  <c r="H903" i="6" s="1"/>
  <c r="F904" i="6"/>
  <c r="H904" i="6" s="1"/>
  <c r="F905" i="6"/>
  <c r="H905" i="6" s="1"/>
  <c r="F906" i="6"/>
  <c r="H906" i="6" s="1"/>
  <c r="F907" i="6"/>
  <c r="H907" i="6" s="1"/>
  <c r="F908" i="6"/>
  <c r="H908" i="6" s="1"/>
  <c r="F909" i="6"/>
  <c r="H909" i="6" s="1"/>
  <c r="F910" i="6"/>
  <c r="H910" i="6" s="1"/>
  <c r="F911" i="6"/>
  <c r="H911" i="6" s="1"/>
  <c r="F912" i="6"/>
  <c r="H912" i="6" s="1"/>
  <c r="F913" i="6"/>
  <c r="H913" i="6" s="1"/>
  <c r="F914" i="6"/>
  <c r="H914" i="6" s="1"/>
  <c r="F915" i="6"/>
  <c r="H915" i="6" s="1"/>
  <c r="F916" i="6"/>
  <c r="H916" i="6" s="1"/>
  <c r="F917" i="6"/>
  <c r="H917" i="6" s="1"/>
  <c r="F918" i="6"/>
  <c r="H918" i="6" s="1"/>
  <c r="F919" i="6"/>
  <c r="H919" i="6" s="1"/>
  <c r="F920" i="6"/>
  <c r="H920" i="6" s="1"/>
  <c r="F921" i="6"/>
  <c r="H921" i="6" s="1"/>
  <c r="F922" i="6"/>
  <c r="H922" i="6" s="1"/>
  <c r="F923" i="6"/>
  <c r="H923" i="6" s="1"/>
  <c r="F924" i="6"/>
  <c r="H924" i="6" s="1"/>
  <c r="F925" i="6"/>
  <c r="H925" i="6" s="1"/>
  <c r="F926" i="6"/>
  <c r="H926" i="6" s="1"/>
  <c r="F927" i="6"/>
  <c r="H927" i="6" s="1"/>
  <c r="F928" i="6"/>
  <c r="H928" i="6" s="1"/>
  <c r="F929" i="6"/>
  <c r="H929" i="6" s="1"/>
  <c r="F930" i="6"/>
  <c r="H930" i="6" s="1"/>
  <c r="F931" i="6"/>
  <c r="H931" i="6" s="1"/>
  <c r="F932" i="6"/>
  <c r="H932" i="6" s="1"/>
  <c r="F933" i="6"/>
  <c r="H933" i="6" s="1"/>
  <c r="F934" i="6"/>
  <c r="H934" i="6" s="1"/>
  <c r="F935" i="6"/>
  <c r="H935" i="6" s="1"/>
  <c r="F936" i="6"/>
  <c r="H936" i="6" s="1"/>
  <c r="F937" i="6"/>
  <c r="H937" i="6" s="1"/>
  <c r="F938" i="6"/>
  <c r="H938" i="6" s="1"/>
  <c r="F939" i="6"/>
  <c r="H939" i="6" s="1"/>
  <c r="F940" i="6"/>
  <c r="H940" i="6" s="1"/>
  <c r="F941" i="6"/>
  <c r="H941" i="6" s="1"/>
  <c r="F942" i="6"/>
  <c r="H942" i="6" s="1"/>
  <c r="F943" i="6"/>
  <c r="H943" i="6" s="1"/>
  <c r="F944" i="6"/>
  <c r="H944" i="6" s="1"/>
  <c r="F945" i="6"/>
  <c r="H945" i="6" s="1"/>
  <c r="F946" i="6"/>
  <c r="H946" i="6" s="1"/>
  <c r="F947" i="6"/>
  <c r="H947" i="6" s="1"/>
  <c r="F948" i="6"/>
  <c r="H948" i="6" s="1"/>
  <c r="F949" i="6"/>
  <c r="H949" i="6" s="1"/>
  <c r="F950" i="6"/>
  <c r="H950" i="6" s="1"/>
  <c r="F951" i="6"/>
  <c r="H951" i="6" s="1"/>
  <c r="F952" i="6"/>
  <c r="H952" i="6" s="1"/>
  <c r="F953" i="6"/>
  <c r="H953" i="6" s="1"/>
  <c r="F954" i="6"/>
  <c r="H954" i="6" s="1"/>
  <c r="F955" i="6"/>
  <c r="H955" i="6" s="1"/>
  <c r="F956" i="6"/>
  <c r="H956" i="6" s="1"/>
  <c r="F957" i="6"/>
  <c r="H957" i="6" s="1"/>
  <c r="F958" i="6"/>
  <c r="H958" i="6" s="1"/>
  <c r="F959" i="6"/>
  <c r="H959" i="6" s="1"/>
  <c r="F960" i="6"/>
  <c r="H960" i="6" s="1"/>
  <c r="F961" i="6"/>
  <c r="H961" i="6" s="1"/>
  <c r="F962" i="6"/>
  <c r="H962" i="6" s="1"/>
  <c r="F963" i="6"/>
  <c r="H963" i="6" s="1"/>
  <c r="F964" i="6"/>
  <c r="H964" i="6" s="1"/>
  <c r="F965" i="6"/>
  <c r="H965" i="6" s="1"/>
  <c r="F966" i="6"/>
  <c r="H966" i="6" s="1"/>
  <c r="F967" i="6"/>
  <c r="H967" i="6" s="1"/>
  <c r="F968" i="6"/>
  <c r="H968" i="6" s="1"/>
  <c r="F969" i="6"/>
  <c r="H969" i="6" s="1"/>
  <c r="F970" i="6"/>
  <c r="H970" i="6" s="1"/>
  <c r="F971" i="6"/>
  <c r="H971" i="6" s="1"/>
  <c r="F972" i="6"/>
  <c r="H972" i="6" s="1"/>
  <c r="F973" i="6"/>
  <c r="H973" i="6" s="1"/>
  <c r="F974" i="6"/>
  <c r="H974" i="6" s="1"/>
  <c r="F975" i="6"/>
  <c r="H975" i="6" s="1"/>
  <c r="F976" i="6"/>
  <c r="H976" i="6" s="1"/>
  <c r="F977" i="6"/>
  <c r="H977" i="6" s="1"/>
  <c r="F978" i="6"/>
  <c r="H978" i="6" s="1"/>
  <c r="F979" i="6"/>
  <c r="H979" i="6" s="1"/>
  <c r="F980" i="6"/>
  <c r="H980" i="6" s="1"/>
  <c r="F981" i="6"/>
  <c r="H981" i="6" s="1"/>
  <c r="F982" i="6"/>
  <c r="H982" i="6" s="1"/>
  <c r="F983" i="6"/>
  <c r="H983" i="6" s="1"/>
  <c r="F984" i="6"/>
  <c r="H984" i="6" s="1"/>
  <c r="F985" i="6"/>
  <c r="H985" i="6" s="1"/>
  <c r="F986" i="6"/>
  <c r="H986" i="6" s="1"/>
  <c r="F987" i="6"/>
  <c r="H987" i="6" s="1"/>
  <c r="F988" i="6"/>
  <c r="H988" i="6" s="1"/>
  <c r="F989" i="6"/>
  <c r="H989" i="6" s="1"/>
  <c r="F990" i="6"/>
  <c r="H990" i="6" s="1"/>
  <c r="F991" i="6"/>
  <c r="H991" i="6" s="1"/>
  <c r="F992" i="6"/>
  <c r="H992" i="6" s="1"/>
  <c r="F993" i="6"/>
  <c r="H993" i="6" s="1"/>
  <c r="F994" i="6"/>
  <c r="H994" i="6" s="1"/>
  <c r="F995" i="6"/>
  <c r="H995" i="6" s="1"/>
  <c r="F996" i="6"/>
  <c r="H996" i="6" s="1"/>
  <c r="F997" i="6"/>
  <c r="H997" i="6" s="1"/>
  <c r="F998" i="6"/>
  <c r="H998" i="6" s="1"/>
  <c r="F999" i="6"/>
  <c r="H999" i="6" s="1"/>
  <c r="F1000" i="6"/>
  <c r="H1000" i="6" s="1"/>
  <c r="F1001" i="6"/>
  <c r="H1001" i="6" s="1"/>
  <c r="F1002" i="6"/>
  <c r="H1002" i="6" s="1"/>
  <c r="F1003" i="6"/>
  <c r="H1003" i="6" s="1"/>
  <c r="F1004" i="6"/>
  <c r="H1004" i="6" s="1"/>
  <c r="F1005" i="6"/>
  <c r="H1005" i="6" s="1"/>
  <c r="F1006" i="6"/>
  <c r="H1006" i="6" s="1"/>
  <c r="F7" i="6"/>
  <c r="H7" i="6" s="1"/>
  <c r="E13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2" i="6"/>
  <c r="E11" i="6"/>
  <c r="E10" i="6"/>
  <c r="E9" i="6"/>
  <c r="E8" i="6"/>
  <c r="E7" i="6"/>
  <c r="C9" i="6" l="1"/>
  <c r="C17" i="6"/>
  <c r="C11" i="6"/>
  <c r="C8" i="6"/>
  <c r="C7" i="6"/>
  <c r="B50" i="6"/>
  <c r="C50" i="6" s="1"/>
  <c r="B38" i="6"/>
  <c r="C38" i="6" s="1"/>
  <c r="B26" i="6"/>
  <c r="C26" i="6" s="1"/>
  <c r="B14" i="6"/>
  <c r="C14" i="6" s="1"/>
  <c r="B109" i="6"/>
  <c r="C109" i="6" s="1"/>
  <c r="B97" i="6"/>
  <c r="C97" i="6" s="1"/>
  <c r="B85" i="6"/>
  <c r="C85" i="6" s="1"/>
  <c r="B73" i="6"/>
  <c r="C73" i="6" s="1"/>
  <c r="B61" i="6"/>
  <c r="C61" i="6" s="1"/>
  <c r="B49" i="6"/>
  <c r="C49" i="6" s="1"/>
  <c r="B37" i="6"/>
  <c r="C37" i="6" s="1"/>
  <c r="B25" i="6"/>
  <c r="C25" i="6" s="1"/>
  <c r="B108" i="6"/>
  <c r="C108" i="6" s="1"/>
  <c r="B96" i="6"/>
  <c r="C96" i="6" s="1"/>
  <c r="B84" i="6"/>
  <c r="C84" i="6" s="1"/>
  <c r="B72" i="6"/>
  <c r="C72" i="6" s="1"/>
  <c r="B60" i="6"/>
  <c r="C60" i="6" s="1"/>
  <c r="B48" i="6"/>
  <c r="C48" i="6" s="1"/>
  <c r="B36" i="6"/>
  <c r="C36" i="6" s="1"/>
  <c r="B24" i="6"/>
  <c r="C24" i="6" s="1"/>
  <c r="B107" i="6"/>
  <c r="C107" i="6" s="1"/>
  <c r="B95" i="6"/>
  <c r="C95" i="6" s="1"/>
  <c r="B83" i="6"/>
  <c r="C83" i="6" s="1"/>
  <c r="B71" i="6"/>
  <c r="C71" i="6" s="1"/>
  <c r="B59" i="6"/>
  <c r="C59" i="6" s="1"/>
  <c r="B47" i="6"/>
  <c r="C47" i="6" s="1"/>
  <c r="B35" i="6"/>
  <c r="C35" i="6" s="1"/>
  <c r="B23" i="6"/>
  <c r="C23" i="6" s="1"/>
  <c r="J8" i="7" l="1"/>
  <c r="H8" i="8"/>
  <c r="H9" i="8" s="1"/>
  <c r="H10" i="8" a="1"/>
  <c r="H10" i="8" s="1"/>
  <c r="I10" i="7" a="1"/>
  <c r="I10" i="7" s="1"/>
  <c r="H10" i="7" a="1"/>
  <c r="H10" i="7" s="1"/>
  <c r="I10" i="8" a="1"/>
  <c r="I10" i="8" s="1"/>
  <c r="H8" i="7"/>
  <c r="H9" i="7" s="1"/>
  <c r="J9" i="7"/>
  <c r="Q7" i="6"/>
  <c r="P9" i="6"/>
  <c r="O10" i="6"/>
  <c r="O7" i="6"/>
  <c r="P8" i="6"/>
  <c r="P7" i="6"/>
  <c r="P10" i="6"/>
  <c r="Q9" i="6"/>
  <c r="Q10" i="6"/>
  <c r="Q8" i="6"/>
  <c r="J8" i="8"/>
  <c r="O9" i="6"/>
  <c r="I8" i="7"/>
  <c r="I9" i="7" s="1"/>
  <c r="C9" i="7" s="1"/>
  <c r="O8" i="6"/>
  <c r="I8" i="8"/>
  <c r="K8" i="8"/>
  <c r="K8" i="7"/>
  <c r="C10" i="8" l="1"/>
  <c r="C10" i="7"/>
  <c r="D9" i="7"/>
  <c r="I9" i="8"/>
  <c r="C9" i="8" s="1"/>
  <c r="B11" i="7"/>
  <c r="B11" i="8"/>
  <c r="J10" i="8" a="1"/>
  <c r="J10" i="8" s="1"/>
  <c r="D10" i="8" s="1"/>
  <c r="J10" i="7" a="1"/>
  <c r="J10" i="7" s="1"/>
  <c r="D10" i="7" s="1"/>
  <c r="J9" i="8"/>
  <c r="D9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<sst xmlns="http://schemas.openxmlformats.org/spreadsheetml/2006/main" count="147" uniqueCount="99">
  <si>
    <t>Number of employees</t>
  </si>
  <si>
    <t>Gender</t>
  </si>
  <si>
    <t>Hourly rate</t>
  </si>
  <si>
    <t>Number of hours worked/week</t>
  </si>
  <si>
    <t>Full-time</t>
  </si>
  <si>
    <t>Part-time</t>
  </si>
  <si>
    <t>Median</t>
  </si>
  <si>
    <t>Mean</t>
  </si>
  <si>
    <t>Employee ID</t>
  </si>
  <si>
    <t>Gender diverse</t>
  </si>
  <si>
    <t>Hourly rate calculated</t>
  </si>
  <si>
    <t>excluded from analysis</t>
  </si>
  <si>
    <t>Full time / part time / hourly</t>
  </si>
  <si>
    <t>Roles/Levels</t>
  </si>
  <si>
    <t>Did not disclose</t>
  </si>
  <si>
    <t>Calculations</t>
  </si>
  <si>
    <t>Employee type</t>
  </si>
  <si>
    <t>Role/Level</t>
  </si>
  <si>
    <t>Tenure</t>
  </si>
  <si>
    <t>Equity Partner</t>
  </si>
  <si>
    <t>FTE Equivalent Annual Pay</t>
  </si>
  <si>
    <t>Yes</t>
  </si>
  <si>
    <t>No</t>
  </si>
  <si>
    <t>5 or less</t>
  </si>
  <si>
    <t>More than 15</t>
  </si>
  <si>
    <t>Include Equity Partners</t>
  </si>
  <si>
    <t>Equity Partners</t>
  </si>
  <si>
    <t>Mean Total pay</t>
  </si>
  <si>
    <t>Median Total pay</t>
  </si>
  <si>
    <t>Do not enter data here or change cells</t>
  </si>
  <si>
    <t>Men</t>
  </si>
  <si>
    <t>Women</t>
  </si>
  <si>
    <t>Women or Men</t>
  </si>
  <si>
    <t>Gender Pay gap Men/Women</t>
  </si>
  <si>
    <t>Pay Gap Calculator Instructions</t>
  </si>
  <si>
    <t>These are fixed. 
Do not change</t>
  </si>
  <si>
    <r>
      <t>Enter this if employee is</t>
    </r>
    <r>
      <rPr>
        <b/>
        <sz val="10"/>
        <color theme="1"/>
        <rFont val="Aptos Narrow"/>
        <family val="2"/>
        <scheme val="minor"/>
      </rPr>
      <t xml:space="preserve"> hourly rate</t>
    </r>
  </si>
  <si>
    <r>
      <t xml:space="preserve">Enter this if employee is </t>
    </r>
    <r>
      <rPr>
        <b/>
        <sz val="10"/>
        <color theme="1"/>
        <rFont val="Aptos Narrow"/>
        <family val="2"/>
        <scheme val="minor"/>
      </rPr>
      <t>Part-time or Full time</t>
    </r>
  </si>
  <si>
    <t>GENDER PAY GAP CALCULATOR INPUTS</t>
  </si>
  <si>
    <t>Pay Gap Results - Total Pay</t>
  </si>
  <si>
    <t>Enter data only in cells that are grey  in the "Dropdowns" and "Inputs" sheets.</t>
  </si>
  <si>
    <t>Error check</t>
  </si>
  <si>
    <t>1. General Staff</t>
  </si>
  <si>
    <t>3. Middle Management</t>
  </si>
  <si>
    <t>4. Senior Management</t>
  </si>
  <si>
    <t>The Organisation Pay gap is:</t>
  </si>
  <si>
    <t>The Level Pay gap is:</t>
  </si>
  <si>
    <t>Delete the sample data and enter your data in the grey cells (maximum number of employees is 1000)</t>
  </si>
  <si>
    <t>Gross Fixed Pay</t>
  </si>
  <si>
    <t>Years at org</t>
  </si>
  <si>
    <t>Years at org bracket</t>
  </si>
  <si>
    <t>Total Gross Fixed+Variable Pay</t>
  </si>
  <si>
    <t>Years at org summary</t>
  </si>
  <si>
    <t>&gt; 5 and &lt;= 10</t>
  </si>
  <si>
    <t>&gt; 10 and &lt;=15</t>
  </si>
  <si>
    <t>Date started at the org. Optional</t>
  </si>
  <si>
    <t>Equity Partner. Optional
Yes/No flag or blank</t>
  </si>
  <si>
    <t>Calculate if not given from hours and annual gross actual pay</t>
  </si>
  <si>
    <t>Convert Gross Actual pay into FTE equivalent</t>
  </si>
  <si>
    <t>Add the Fixed and Variable Pay</t>
  </si>
  <si>
    <t>FTE Base + Fixed + Variable Pay  or Total package if given</t>
  </si>
  <si>
    <t>Gross Actual Hourly Rate Base Pay</t>
  </si>
  <si>
    <t>2. Director</t>
  </si>
  <si>
    <t>Add company's full time hours here</t>
  </si>
  <si>
    <t>Check Role</t>
  </si>
  <si>
    <t>Check Gross Base Pay hourly</t>
  </si>
  <si>
    <t>Check Gross Base Pay Annual</t>
  </si>
  <si>
    <t>Gross Actual Annual
Base Pay</t>
  </si>
  <si>
    <t>Check hours</t>
  </si>
  <si>
    <t>Check job status</t>
  </si>
  <si>
    <t>Check either TP or split</t>
  </si>
  <si>
    <t>Enter the job levels here</t>
  </si>
  <si>
    <t xml:space="preserve">Dropdown. Must be full, part or hourly. </t>
  </si>
  <si>
    <t>Gross  Variable Pay - FTE equivalent</t>
  </si>
  <si>
    <t>Enter this input…</t>
  </si>
  <si>
    <t>Use the Total package if given otherwise use the split</t>
  </si>
  <si>
    <t>Years calculated compared to today</t>
  </si>
  <si>
    <t>...or these inputs</t>
  </si>
  <si>
    <t>Total Pay Package - FTE equivalent</t>
  </si>
  <si>
    <t>Gender Pay gap Men / Gender diverse</t>
  </si>
  <si>
    <t>Required if cells in green 
are not entered</t>
  </si>
  <si>
    <t>Check Gender</t>
  </si>
  <si>
    <t>Step One: Customise for your organisation's levels or job types</t>
  </si>
  <si>
    <t>a</t>
  </si>
  <si>
    <t>b</t>
  </si>
  <si>
    <t>c</t>
  </si>
  <si>
    <t>Step two: Enter your data for each employee</t>
  </si>
  <si>
    <t>Step three: View the results</t>
  </si>
  <si>
    <t xml:space="preserve">   Pay Gap Results by Level</t>
  </si>
  <si>
    <t>Unique identifier for tracking only. 
Required field</t>
  </si>
  <si>
    <t>Dropdown. Must be one of 4 types. 
Required field</t>
  </si>
  <si>
    <t>Level within organisation. Must match dropdowns input. Required field</t>
  </si>
  <si>
    <t>Enter your data in the "Inputs" sheet. Note that the columns B, C and E must match the dropdown list data. For example, gender must be Men, Women, Gender diverse or Did not disclose.</t>
  </si>
  <si>
    <t>In the "Dropdowns" sheet, change the Roles/Levels to those specific to your company to compare employees with similar job types.</t>
  </si>
  <si>
    <t>There are two input options for the pay entry. Either enter the Total Pay Package - FTE equivalent (column D) OR the Gross Actual Pay, Gross Fixed Pay and Gross Variable Pay (FTE equivalent) (columns E to J).</t>
  </si>
  <si>
    <t>Tenure and Equity partner status data inputs are optional.</t>
  </si>
  <si>
    <t>The "Results by Level" sheet has a dropdown cell to pick the level you want to display. Make sure to re-select your category once you have entered your own levels.</t>
  </si>
  <si>
    <t>View the results in the "Results" sheet. If you want to see these by the employee level use "Results by Level" sheet.</t>
  </si>
  <si>
    <t>Tenure calculated as at 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</si>
</sst>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"/>
    <numFmt numFmtId="165" formatCode="&quot;$&quot;#,##0"/>
    <numFmt numFmtId="166" formatCode="0.0%"/>
    <numFmt numFmtId="167" formatCode="0.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20"/>
      <color theme="5" tint="-0.249977111117893"/>
      <name val="Aptos Black"/>
      <family val="2"/>
    </font>
    <font>
      <sz val="20"/>
      <color theme="8" tint="-0.249977111117893"/>
      <name val="Aptos Black"/>
      <family val="2"/>
    </font>
    <font>
      <b/>
      <sz val="12"/>
      <color theme="1"/>
      <name val="Aptos Narrow"/>
      <family val="2"/>
      <scheme val="minor"/>
    </font>
    <font>
      <b/>
      <sz val="14"/>
      <color theme="4"/>
      <name val="Aptos Narrow"/>
      <family val="2"/>
      <scheme val="minor"/>
    </font>
    <font>
      <sz val="10"/>
      <color theme="8"/>
      <name val="Aptos Narrow"/>
      <family val="2"/>
      <scheme val="minor"/>
    </font>
    <font>
      <b/>
      <sz val="8"/>
      <color theme="8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8"/>
      <color theme="5"/>
      <name val="Aptos Narrow"/>
      <family val="2"/>
      <scheme val="minor"/>
    </font>
    <font>
      <b/>
      <sz val="12"/>
      <color theme="4"/>
      <name val="Aptos Narrow"/>
      <family val="2"/>
      <scheme val="minor"/>
    </font>
    <font>
      <b/>
      <sz val="12"/>
      <color theme="8" tint="-0.249977111117893"/>
      <name val="Aptos Narrow"/>
      <family val="2"/>
      <scheme val="minor"/>
    </font>
    <font>
      <b/>
      <sz val="12"/>
      <color theme="8" tint="-0.249977111117893"/>
      <name val="Aptos Black"/>
      <family val="2"/>
    </font>
    <font>
      <b/>
      <sz val="12"/>
      <color rgb="FFFF0000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AE9F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35B74"/>
        <bgColor indexed="64"/>
      </patternFill>
    </fill>
    <fill>
      <patternFill patternType="solid">
        <fgColor rgb="FF2683C6"/>
        <bgColor indexed="64"/>
      </patternFill>
    </fill>
    <fill>
      <patternFill patternType="solid">
        <fgColor rgb="FFD3F5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6" xfId="0" applyFont="1" applyBorder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2" fillId="7" borderId="0" xfId="0" applyFont="1" applyFill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166" fontId="2" fillId="0" borderId="0" xfId="0" applyNumberFormat="1" applyFont="1"/>
    <xf numFmtId="166" fontId="2" fillId="0" borderId="1" xfId="2" applyNumberFormat="1" applyFont="1" applyBorder="1" applyAlignment="1">
      <alignment horizontal="right" vertical="center"/>
    </xf>
    <xf numFmtId="0" fontId="2" fillId="0" borderId="7" xfId="0" applyFont="1" applyBorder="1"/>
    <xf numFmtId="0" fontId="2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10" borderId="0" xfId="0" applyFill="1"/>
    <xf numFmtId="0" fontId="9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11" borderId="0" xfId="0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4" borderId="0" xfId="0" applyFill="1"/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7" fillId="10" borderId="0" xfId="0" applyFont="1" applyFill="1" applyAlignment="1">
      <alignment horizontal="left" vertical="center" indent="1"/>
    </xf>
    <xf numFmtId="0" fontId="6" fillId="0" borderId="0" xfId="0" applyFont="1" applyAlignment="1">
      <alignment horizontal="center" wrapText="1"/>
    </xf>
    <xf numFmtId="166" fontId="2" fillId="0" borderId="0" xfId="2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166" fontId="2" fillId="0" borderId="13" xfId="2" applyNumberFormat="1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3" xfId="0" applyFont="1" applyBorder="1" applyAlignment="1">
      <alignment vertical="center"/>
    </xf>
    <xf numFmtId="0" fontId="9" fillId="13" borderId="1" xfId="0" applyFont="1" applyFill="1" applyBorder="1" applyAlignment="1">
      <alignment vertic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0" xfId="0" applyFont="1" applyBorder="1" applyAlignment="1">
      <alignment vertical="center"/>
    </xf>
    <xf numFmtId="0" fontId="2" fillId="0" borderId="21" xfId="0" applyFont="1" applyBorder="1"/>
    <xf numFmtId="0" fontId="2" fillId="0" borderId="22" xfId="0" applyFont="1" applyBorder="1"/>
    <xf numFmtId="0" fontId="11" fillId="0" borderId="22" xfId="0" applyFont="1" applyBorder="1" applyAlignment="1">
      <alignment horizontal="left"/>
    </xf>
    <xf numFmtId="166" fontId="2" fillId="0" borderId="22" xfId="2" applyNumberFormat="1" applyFont="1" applyBorder="1"/>
    <xf numFmtId="0" fontId="2" fillId="0" borderId="23" xfId="0" applyFont="1" applyBorder="1"/>
    <xf numFmtId="0" fontId="2" fillId="0" borderId="16" xfId="0" applyFont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6" fontId="9" fillId="14" borderId="1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4" fontId="2" fillId="0" borderId="4" xfId="0" applyNumberFormat="1" applyFont="1" applyBorder="1"/>
    <xf numFmtId="0" fontId="4" fillId="15" borderId="0" xfId="0" applyFont="1" applyFill="1" applyAlignment="1">
      <alignment horizontal="center" vertical="center" wrapText="1"/>
    </xf>
    <xf numFmtId="164" fontId="2" fillId="0" borderId="0" xfId="0" applyNumberFormat="1" applyFont="1"/>
    <xf numFmtId="167" fontId="2" fillId="0" borderId="0" xfId="0" applyNumberFormat="1" applyFont="1"/>
    <xf numFmtId="164" fontId="2" fillId="0" borderId="5" xfId="0" applyNumberFormat="1" applyFont="1" applyBorder="1"/>
    <xf numFmtId="164" fontId="0" fillId="0" borderId="0" xfId="0" applyNumberFormat="1"/>
    <xf numFmtId="166" fontId="2" fillId="0" borderId="1" xfId="2" applyNumberFormat="1" applyFont="1" applyFill="1" applyBorder="1" applyAlignment="1">
      <alignment vertical="center"/>
    </xf>
    <xf numFmtId="0" fontId="4" fillId="16" borderId="3" xfId="0" applyFont="1" applyFill="1" applyBorder="1" applyAlignment="1">
      <alignment horizontal="center" vertical="center" wrapText="1"/>
    </xf>
    <xf numFmtId="166" fontId="9" fillId="17" borderId="1" xfId="2" applyNumberFormat="1" applyFont="1" applyFill="1" applyBorder="1" applyAlignment="1">
      <alignment vertical="center"/>
    </xf>
    <xf numFmtId="1" fontId="2" fillId="0" borderId="0" xfId="0" applyNumberFormat="1" applyFont="1"/>
    <xf numFmtId="0" fontId="13" fillId="0" borderId="0" xfId="0" applyFont="1" applyAlignment="1">
      <alignment vertical="center"/>
    </xf>
    <xf numFmtId="1" fontId="4" fillId="2" borderId="0" xfId="0" applyNumberFormat="1" applyFont="1" applyFill="1" applyAlignment="1">
      <alignment horizontal="center" vertical="center" wrapText="1"/>
    </xf>
    <xf numFmtId="10" fontId="9" fillId="17" borderId="1" xfId="2" applyNumberFormat="1" applyFont="1" applyFill="1" applyBorder="1" applyAlignment="1">
      <alignment vertical="center"/>
    </xf>
    <xf numFmtId="166" fontId="2" fillId="0" borderId="0" xfId="2" applyNumberFormat="1" applyFont="1"/>
    <xf numFmtId="10" fontId="2" fillId="0" borderId="1" xfId="2" applyNumberFormat="1" applyFont="1" applyFill="1" applyBorder="1" applyAlignment="1">
      <alignment vertical="center"/>
    </xf>
    <xf numFmtId="10" fontId="2" fillId="0" borderId="1" xfId="2" applyNumberFormat="1" applyFont="1" applyBorder="1" applyAlignment="1">
      <alignment vertical="center"/>
    </xf>
    <xf numFmtId="10" fontId="9" fillId="14" borderId="1" xfId="2" applyNumberFormat="1" applyFont="1" applyFill="1" applyBorder="1" applyAlignment="1">
      <alignment vertical="center"/>
    </xf>
    <xf numFmtId="165" fontId="2" fillId="0" borderId="0" xfId="0" applyNumberFormat="1" applyFont="1"/>
    <xf numFmtId="0" fontId="15" fillId="0" borderId="26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2" fillId="8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2" fillId="9" borderId="0" xfId="0" applyFont="1" applyFill="1" applyProtection="1">
      <protection locked="0"/>
    </xf>
    <xf numFmtId="164" fontId="2" fillId="8" borderId="0" xfId="1" applyNumberFormat="1" applyFont="1" applyFill="1" applyProtection="1">
      <protection locked="0"/>
    </xf>
    <xf numFmtId="164" fontId="5" fillId="8" borderId="0" xfId="1" applyNumberFormat="1" applyFont="1" applyFill="1" applyProtection="1">
      <protection locked="0"/>
    </xf>
    <xf numFmtId="14" fontId="2" fillId="5" borderId="0" xfId="1" applyNumberFormat="1" applyFont="1" applyFill="1" applyProtection="1">
      <protection locked="0"/>
    </xf>
    <xf numFmtId="164" fontId="5" fillId="5" borderId="0" xfId="1" applyNumberFormat="1" applyFont="1" applyFill="1" applyProtection="1">
      <protection locked="0"/>
    </xf>
    <xf numFmtId="14" fontId="2" fillId="8" borderId="0" xfId="1" applyNumberFormat="1" applyFont="1" applyFill="1" applyProtection="1">
      <protection locked="0"/>
    </xf>
    <xf numFmtId="164" fontId="2" fillId="5" borderId="0" xfId="1" applyNumberFormat="1" applyFont="1" applyFill="1" applyProtection="1">
      <protection locked="0"/>
    </xf>
    <xf numFmtId="0" fontId="17" fillId="5" borderId="16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14" borderId="0" xfId="0" applyFont="1" applyFill="1" applyAlignment="1">
      <alignment horizontal="center" vertical="center" wrapText="1"/>
    </xf>
    <xf numFmtId="0" fontId="2" fillId="18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3" fillId="14" borderId="0" xfId="0" applyFont="1" applyFill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/>
    </xf>
    <xf numFmtId="0" fontId="13" fillId="0" borderId="0" xfId="0" applyFont="1"/>
    <xf numFmtId="0" fontId="21" fillId="1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19" borderId="0" xfId="0" applyFill="1"/>
    <xf numFmtId="0" fontId="13" fillId="19" borderId="0" xfId="0" applyFont="1" applyFill="1" applyAlignment="1">
      <alignment horizontal="right" vertical="center"/>
    </xf>
    <xf numFmtId="0" fontId="10" fillId="19" borderId="0" xfId="0" applyFont="1" applyFill="1" applyAlignment="1">
      <alignment vertical="top"/>
    </xf>
    <xf numFmtId="0" fontId="23" fillId="19" borderId="0" xfId="0" applyFont="1" applyFill="1" applyAlignment="1">
      <alignment horizontal="left" vertical="center" wrapText="1" indent="1"/>
    </xf>
    <xf numFmtId="0" fontId="0" fillId="19" borderId="0" xfId="0" applyFill="1" applyAlignment="1">
      <alignment horizontal="left" vertical="center" wrapText="1" indent="1"/>
    </xf>
    <xf numFmtId="0" fontId="22" fillId="19" borderId="0" xfId="0" applyFont="1" applyFill="1" applyAlignment="1">
      <alignment horizontal="left" indent="1"/>
    </xf>
    <xf numFmtId="0" fontId="10" fillId="19" borderId="0" xfId="0" applyFont="1" applyFill="1" applyAlignment="1">
      <alignment horizontal="right" vertical="top"/>
    </xf>
    <xf numFmtId="0" fontId="0" fillId="19" borderId="0" xfId="0" applyFill="1" applyAlignment="1">
      <alignment horizontal="left" vertical="center" indent="1"/>
    </xf>
    <xf numFmtId="0" fontId="0" fillId="19" borderId="0" xfId="0" applyFill="1" applyAlignment="1">
      <alignment horizontal="left" indent="1"/>
    </xf>
    <xf numFmtId="0" fontId="7" fillId="19" borderId="0" xfId="0" applyFont="1" applyFill="1" applyAlignment="1">
      <alignment vertical="center" wrapText="1"/>
    </xf>
    <xf numFmtId="0" fontId="4" fillId="19" borderId="0" xfId="0" applyFont="1" applyFill="1" applyAlignment="1">
      <alignment horizontal="center" vertical="center" wrapText="1"/>
    </xf>
    <xf numFmtId="0" fontId="2" fillId="19" borderId="0" xfId="0" applyFont="1" applyFill="1"/>
    <xf numFmtId="0" fontId="7" fillId="19" borderId="0" xfId="0" applyFont="1" applyFill="1" applyAlignment="1">
      <alignment vertical="center"/>
    </xf>
    <xf numFmtId="0" fontId="2" fillId="19" borderId="0" xfId="0" applyFont="1" applyFill="1" applyAlignment="1">
      <alignment vertical="center"/>
    </xf>
    <xf numFmtId="2" fontId="2" fillId="19" borderId="0" xfId="0" applyNumberFormat="1" applyFont="1" applyFill="1"/>
    <xf numFmtId="0" fontId="7" fillId="19" borderId="0" xfId="0" applyFont="1" applyFill="1" applyAlignment="1">
      <alignment horizontal="center" vertical="center"/>
    </xf>
    <xf numFmtId="0" fontId="18" fillId="19" borderId="0" xfId="0" applyFont="1" applyFill="1" applyAlignment="1">
      <alignment horizontal="left" vertical="center"/>
    </xf>
    <xf numFmtId="0" fontId="2" fillId="19" borderId="0" xfId="0" applyFont="1" applyFill="1" applyAlignment="1">
      <alignment horizontal="center" vertical="center" wrapText="1"/>
    </xf>
    <xf numFmtId="0" fontId="13" fillId="19" borderId="0" xfId="0" applyFont="1" applyFill="1" applyAlignment="1">
      <alignment horizontal="center" vertical="center" wrapText="1"/>
    </xf>
    <xf numFmtId="164" fontId="2" fillId="19" borderId="0" xfId="0" applyNumberFormat="1" applyFont="1" applyFill="1"/>
    <xf numFmtId="0" fontId="3" fillId="19" borderId="0" xfId="0" applyFont="1" applyFill="1"/>
    <xf numFmtId="0" fontId="2" fillId="8" borderId="0" xfId="0" applyFont="1" applyFill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hidden="1"/>
    </xf>
    <xf numFmtId="165" fontId="2" fillId="0" borderId="4" xfId="0" applyNumberFormat="1" applyFont="1" applyBorder="1" applyAlignment="1" applyProtection="1">
      <alignment vertical="center"/>
      <protection hidden="1"/>
    </xf>
    <xf numFmtId="165" fontId="9" fillId="0" borderId="5" xfId="0" applyNumberFormat="1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7" fillId="10" borderId="0" xfId="0" applyFont="1" applyFill="1" applyAlignment="1">
      <alignment horizontal="center" vertical="center"/>
    </xf>
    <xf numFmtId="0" fontId="19" fillId="14" borderId="2" xfId="0" applyFont="1" applyFill="1" applyBorder="1" applyAlignment="1">
      <alignment horizontal="center" vertical="center"/>
    </xf>
    <xf numFmtId="0" fontId="19" fillId="14" borderId="27" xfId="0" applyFont="1" applyFill="1" applyBorder="1" applyAlignment="1">
      <alignment horizontal="center" vertical="center"/>
    </xf>
    <xf numFmtId="0" fontId="19" fillId="14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4" borderId="0" xfId="0" applyFont="1" applyFill="1" applyAlignment="1">
      <alignment horizontal="left" vertical="center" indent="2"/>
    </xf>
    <xf numFmtId="0" fontId="12" fillId="0" borderId="24" xfId="0" applyFont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6">
    <dxf>
      <font>
        <color theme="8" tint="-0.24994659260841701"/>
      </font>
      <fill>
        <patternFill patternType="solid">
          <bgColor theme="8" tint="0.79998168889431442"/>
        </patternFill>
      </fill>
    </dxf>
    <dxf>
      <font>
        <color theme="5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NZ" sz="1100" b="1" cap="none" spc="0" baseline="0">
                <a:solidFill>
                  <a:schemeClr val="tx1"/>
                </a:solidFill>
              </a:rPr>
              <a:t>Tenure distribution</a:t>
            </a:r>
          </a:p>
        </c:rich>
      </c:tx>
      <c:layout>
        <c:manualLayout>
          <c:xMode val="edge"/>
          <c:yMode val="edge"/>
          <c:x val="9.6271379163310744E-3"/>
          <c:y val="1.4699074074074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Calculations!$O$6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Calculations!$N$7:$N$10</c:f>
              <c:strCache>
                <c:ptCount val="4"/>
                <c:pt idx="0">
                  <c:v>5 or less</c:v>
                </c:pt>
                <c:pt idx="1">
                  <c:v>&gt; 5 and &lt;= 10</c:v>
                </c:pt>
                <c:pt idx="2">
                  <c:v>&gt; 10 and &lt;=15</c:v>
                </c:pt>
                <c:pt idx="3">
                  <c:v>More than 15</c:v>
                </c:pt>
              </c:strCache>
            </c:strRef>
          </c:cat>
          <c:val>
            <c:numRef>
              <c:f>Calculations!$O$7:$O$10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8-4C8C-B824-815808B7F0F8}"/>
            </c:ext>
          </c:extLst>
        </c:ser>
        <c:ser>
          <c:idx val="1"/>
          <c:order val="1"/>
          <c:tx>
            <c:strRef>
              <c:f>Calculations!$P$6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Calculations!$N$7:$N$10</c:f>
              <c:strCache>
                <c:ptCount val="4"/>
                <c:pt idx="0">
                  <c:v>5 or less</c:v>
                </c:pt>
                <c:pt idx="1">
                  <c:v>&gt; 5 and &lt;= 10</c:v>
                </c:pt>
                <c:pt idx="2">
                  <c:v>&gt; 10 and &lt;=15</c:v>
                </c:pt>
                <c:pt idx="3">
                  <c:v>More than 15</c:v>
                </c:pt>
              </c:strCache>
            </c:strRef>
          </c:cat>
          <c:val>
            <c:numRef>
              <c:f>Calculations!$P$7:$P$10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F8-4C8C-B824-815808B7F0F8}"/>
            </c:ext>
          </c:extLst>
        </c:ser>
        <c:ser>
          <c:idx val="2"/>
          <c:order val="2"/>
          <c:tx>
            <c:strRef>
              <c:f>Calculations!$Q$6</c:f>
              <c:strCache>
                <c:ptCount val="1"/>
                <c:pt idx="0">
                  <c:v>Gender diverse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Calculations!$N$7:$N$10</c:f>
              <c:strCache>
                <c:ptCount val="4"/>
                <c:pt idx="0">
                  <c:v>5 or less</c:v>
                </c:pt>
                <c:pt idx="1">
                  <c:v>&gt; 5 and &lt;= 10</c:v>
                </c:pt>
                <c:pt idx="2">
                  <c:v>&gt; 10 and &lt;=15</c:v>
                </c:pt>
                <c:pt idx="3">
                  <c:v>More than 15</c:v>
                </c:pt>
              </c:strCache>
            </c:strRef>
          </c:cat>
          <c:val>
            <c:numRef>
              <c:f>Calculations!$Q$7:$Q$10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8-4C8C-B824-815808B7F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overlap val="-28"/>
        <c:axId val="300707104"/>
        <c:axId val="300707584"/>
      </c:barChart>
      <c:catAx>
        <c:axId val="300707104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07584"/>
        <c:crosses val="autoZero"/>
        <c:auto val="1"/>
        <c:lblAlgn val="ctr"/>
        <c:lblOffset val="100"/>
        <c:noMultiLvlLbl val="0"/>
      </c:catAx>
      <c:valAx>
        <c:axId val="300707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007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NZ" sz="1100" b="1" cap="none" spc="0" baseline="0">
                <a:solidFill>
                  <a:schemeClr val="tx1"/>
                </a:solidFill>
              </a:rPr>
              <a:t>Median total pay package - FTE equivalent</a:t>
            </a:r>
          </a:p>
        </c:rich>
      </c:tx>
      <c:layout>
        <c:manualLayout>
          <c:xMode val="edge"/>
          <c:yMode val="edge"/>
          <c:x val="8.843373493975874E-3"/>
          <c:y val="5.87962962962962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Results'!$G$10</c:f>
              <c:strCache>
                <c:ptCount val="1"/>
                <c:pt idx="0">
                  <c:v>Median Total pay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2F-4204-9F58-DCBAD1E7733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02F-4204-9F58-DCBAD1E7733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2F-4204-9F58-DCBAD1E773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Results'!$H$7:$J$7</c:f>
              <c:strCache>
                <c:ptCount val="3"/>
                <c:pt idx="0">
                  <c:v>Women</c:v>
                </c:pt>
                <c:pt idx="1">
                  <c:v>Men</c:v>
                </c:pt>
                <c:pt idx="2">
                  <c:v>Gender diverse</c:v>
                </c:pt>
              </c:strCache>
            </c:strRef>
          </c:cat>
          <c:val>
            <c:numRef>
              <c:f>'3. Results'!$H$10:$J$10</c:f>
              <c:numCache>
                <c:formatCode>"$"#,##0</c:formatCode>
                <c:ptCount val="3"/>
                <c:pt idx="0">
                  <c:v>58128.227671952838</c:v>
                </c:pt>
                <c:pt idx="1">
                  <c:v>78298.965015307156</c:v>
                </c:pt>
                <c:pt idx="2">
                  <c:v>53430.520176879429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D-45BC-BF15-A4FF6462F0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32"/>
        <c:axId val="300707104"/>
        <c:axId val="300707584"/>
      </c:barChart>
      <c:catAx>
        <c:axId val="300707104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07584"/>
        <c:crosses val="autoZero"/>
        <c:auto val="0"/>
        <c:lblAlgn val="ctr"/>
        <c:lblOffset val="100"/>
        <c:tickMarkSkip val="1"/>
        <c:noMultiLvlLbl val="0"/>
      </c:catAx>
      <c:valAx>
        <c:axId val="300707584"/>
        <c:scaling>
          <c:orientation val="minMax"/>
          <c:min val="0"/>
        </c:scaling>
        <c:delete val="0"/>
        <c:axPos val="l"/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0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NZ" sz="1100" b="1" cap="none" spc="0" baseline="0">
                <a:solidFill>
                  <a:schemeClr val="tx1"/>
                </a:solidFill>
              </a:rPr>
              <a:t>Median total pay by level</a:t>
            </a:r>
          </a:p>
        </c:rich>
      </c:tx>
      <c:layout>
        <c:manualLayout>
          <c:xMode val="edge"/>
          <c:yMode val="edge"/>
          <c:x val="8.843373493975874E-3"/>
          <c:y val="5.87962962962962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Results by level'!$G$10</c:f>
              <c:strCache>
                <c:ptCount val="1"/>
                <c:pt idx="0">
                  <c:v>Median Total pay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3E-40FD-AF0F-1621135957E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3E-40FD-AF0F-1621135957E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3E-40FD-AF0F-1621135957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Results by level'!$H$7:$J$7</c:f>
              <c:strCache>
                <c:ptCount val="3"/>
                <c:pt idx="0">
                  <c:v>Women</c:v>
                </c:pt>
                <c:pt idx="1">
                  <c:v>Men</c:v>
                </c:pt>
                <c:pt idx="2">
                  <c:v>Gender diverse</c:v>
                </c:pt>
              </c:strCache>
            </c:strRef>
          </c:cat>
          <c:val>
            <c:numRef>
              <c:f>'4. Results by level'!$H$10:$J$10</c:f>
              <c:numCache>
                <c:formatCode>"$"#,##0</c:formatCode>
                <c:ptCount val="3"/>
                <c:pt idx="0">
                  <c:v>57544.838046227553</c:v>
                </c:pt>
                <c:pt idx="1">
                  <c:v>61939.212908572437</c:v>
                </c:pt>
                <c:pt idx="2">
                  <c:v>46803.102731627478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3E-40FD-AF0F-1621135957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32"/>
        <c:axId val="300707104"/>
        <c:axId val="300707584"/>
      </c:barChart>
      <c:catAx>
        <c:axId val="300707104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07584"/>
        <c:crosses val="autoZero"/>
        <c:auto val="0"/>
        <c:lblAlgn val="ctr"/>
        <c:lblOffset val="100"/>
        <c:noMultiLvlLbl val="0"/>
      </c:catAx>
      <c:valAx>
        <c:axId val="300707584"/>
        <c:scaling>
          <c:orientation val="minMax"/>
          <c:min val="0"/>
        </c:scaling>
        <c:delete val="0"/>
        <c:axPos val="l"/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0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13</xdr:row>
      <xdr:rowOff>38100</xdr:rowOff>
    </xdr:from>
    <xdr:to>
      <xdr:col>11</xdr:col>
      <xdr:colOff>685700</xdr:colOff>
      <xdr:row>39</xdr:row>
      <xdr:rowOff>65500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482A3A-12F6-46D1-8669-21367DB39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13</xdr:row>
      <xdr:rowOff>31750</xdr:rowOff>
    </xdr:from>
    <xdr:to>
      <xdr:col>4</xdr:col>
      <xdr:colOff>482600</xdr:colOff>
      <xdr:row>39</xdr:row>
      <xdr:rowOff>59150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3D430165-6B02-44D2-9C8F-06B1A22BB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177800</xdr:colOff>
      <xdr:row>13</xdr:row>
      <xdr:rowOff>158750</xdr:rowOff>
    </xdr:from>
    <xdr:to>
      <xdr:col>3</xdr:col>
      <xdr:colOff>1282700</xdr:colOff>
      <xdr:row>40</xdr:row>
      <xdr:rowOff>21050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AF3155-FF75-424E-B4F0-FE70A3FED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335B7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AC2DF-45BA-4EFC-9A9E-11AF1BA27FAF}">
  <sheetPr>
    <tabColor theme="0"/>
  </sheetPr>
  <dimension ref="A1:M23"/>
  <sheetViews>
    <sheetView tabSelected="1" workbookViewId="0"/>
  </sheetViews>
  <sheetFormatPr defaultColWidth="0" defaultRowHeight="14.5" zeroHeight="1" x14ac:dyDescent="0.35"/>
  <cols>
    <col min="1" max="1" width="8.7265625" customWidth="1"/>
    <col min="2" max="2" width="53.7265625" customWidth="1"/>
    <col min="3" max="5" width="8.7265625" customWidth="1"/>
    <col min="6" max="13" width="0" hidden="1" customWidth="1"/>
    <col min="14" max="16384" width="8.7265625" hidden="1"/>
  </cols>
  <sheetData>
    <row r="1" spans="1:13" s="107" customFormat="1" x14ac:dyDescent="0.35"/>
    <row r="2" spans="1:13" ht="52" x14ac:dyDescent="0.35">
      <c r="A2" s="29"/>
      <c r="B2" s="27" t="s">
        <v>34</v>
      </c>
      <c r="C2" s="116"/>
      <c r="D2" s="116"/>
      <c r="E2" s="116"/>
      <c r="F2" s="116"/>
      <c r="G2" s="28"/>
      <c r="H2" s="28"/>
      <c r="I2" s="28"/>
      <c r="J2" s="28"/>
      <c r="K2" s="28"/>
      <c r="L2" s="28"/>
      <c r="M2" s="28"/>
    </row>
    <row r="3" spans="1:13" x14ac:dyDescent="0.35">
      <c r="A3" s="107"/>
      <c r="B3" s="108"/>
      <c r="C3" s="107"/>
      <c r="D3" s="107"/>
      <c r="E3" s="107"/>
    </row>
    <row r="4" spans="1:13" x14ac:dyDescent="0.35">
      <c r="A4" s="107"/>
      <c r="B4" s="107"/>
      <c r="C4" s="107"/>
      <c r="D4" s="107"/>
      <c r="E4" s="107"/>
    </row>
    <row r="5" spans="1:13" ht="29" x14ac:dyDescent="0.35">
      <c r="A5" s="109"/>
      <c r="B5" s="110" t="s">
        <v>40</v>
      </c>
      <c r="C5" s="107"/>
      <c r="D5" s="107"/>
      <c r="E5" s="107"/>
    </row>
    <row r="6" spans="1:13" ht="10.5" customHeight="1" x14ac:dyDescent="0.35">
      <c r="A6" s="109"/>
      <c r="B6" s="111"/>
      <c r="C6" s="107"/>
      <c r="D6" s="107"/>
      <c r="E6" s="107"/>
    </row>
    <row r="7" spans="1:13" ht="16.5" customHeight="1" x14ac:dyDescent="0.35">
      <c r="A7" s="112" t="s">
        <v>82</v>
      </c>
      <c r="B7" s="107"/>
      <c r="C7" s="107"/>
      <c r="D7" s="107"/>
      <c r="E7" s="107"/>
    </row>
    <row r="8" spans="1:13" ht="46" customHeight="1" x14ac:dyDescent="0.35">
      <c r="A8" s="113" t="s">
        <v>83</v>
      </c>
      <c r="B8" s="111" t="s">
        <v>93</v>
      </c>
      <c r="C8" s="107"/>
      <c r="D8" s="107"/>
      <c r="E8" s="107"/>
    </row>
    <row r="9" spans="1:13" ht="27.75" customHeight="1" x14ac:dyDescent="0.35">
      <c r="A9" s="112" t="s">
        <v>86</v>
      </c>
      <c r="B9" s="111"/>
      <c r="C9" s="107"/>
      <c r="D9" s="107"/>
      <c r="E9" s="107"/>
    </row>
    <row r="10" spans="1:13" ht="10" customHeight="1" x14ac:dyDescent="0.35">
      <c r="A10" s="109"/>
      <c r="B10" s="114"/>
      <c r="C10" s="107"/>
      <c r="D10" s="107"/>
      <c r="E10" s="107"/>
    </row>
    <row r="11" spans="1:13" ht="56.5" customHeight="1" x14ac:dyDescent="0.35">
      <c r="A11" s="113" t="s">
        <v>83</v>
      </c>
      <c r="B11" s="111" t="s">
        <v>92</v>
      </c>
      <c r="C11" s="107"/>
      <c r="D11" s="107"/>
      <c r="E11" s="107"/>
    </row>
    <row r="12" spans="1:13" ht="9.65" customHeight="1" x14ac:dyDescent="0.35">
      <c r="A12" s="109"/>
      <c r="B12" s="114"/>
      <c r="C12" s="107"/>
      <c r="D12" s="107"/>
      <c r="E12" s="107"/>
    </row>
    <row r="13" spans="1:13" ht="75.75" customHeight="1" x14ac:dyDescent="0.35">
      <c r="A13" s="113" t="s">
        <v>84</v>
      </c>
      <c r="B13" s="111" t="s">
        <v>94</v>
      </c>
      <c r="C13" s="107"/>
      <c r="D13" s="107"/>
      <c r="E13" s="107"/>
    </row>
    <row r="14" spans="1:13" ht="9.65" customHeight="1" x14ac:dyDescent="0.35">
      <c r="A14" s="109"/>
      <c r="B14" s="114"/>
      <c r="C14" s="107"/>
      <c r="D14" s="107"/>
      <c r="E14" s="107"/>
    </row>
    <row r="15" spans="1:13" ht="18.5" x14ac:dyDescent="0.35">
      <c r="A15" s="113" t="s">
        <v>85</v>
      </c>
      <c r="B15" s="111" t="s">
        <v>95</v>
      </c>
      <c r="C15" s="107"/>
      <c r="D15" s="107"/>
      <c r="E15" s="107"/>
    </row>
    <row r="16" spans="1:13" ht="18.5" x14ac:dyDescent="0.35">
      <c r="A16" s="113"/>
      <c r="B16" s="111"/>
      <c r="C16" s="107"/>
      <c r="D16" s="107"/>
      <c r="E16" s="107"/>
    </row>
    <row r="17" spans="1:5" x14ac:dyDescent="0.35">
      <c r="A17" s="112" t="s">
        <v>87</v>
      </c>
      <c r="B17" s="111"/>
      <c r="C17" s="107"/>
      <c r="D17" s="107"/>
      <c r="E17" s="107"/>
    </row>
    <row r="18" spans="1:5" ht="10" customHeight="1" x14ac:dyDescent="0.35">
      <c r="A18" s="109"/>
      <c r="B18" s="111"/>
      <c r="C18" s="107"/>
      <c r="D18" s="107"/>
      <c r="E18" s="107"/>
    </row>
    <row r="19" spans="1:5" ht="29" x14ac:dyDescent="0.35">
      <c r="A19" s="113" t="s">
        <v>83</v>
      </c>
      <c r="B19" s="111" t="s">
        <v>97</v>
      </c>
      <c r="C19" s="107"/>
      <c r="D19" s="107"/>
      <c r="E19" s="107"/>
    </row>
    <row r="20" spans="1:5" ht="10" customHeight="1" x14ac:dyDescent="0.35">
      <c r="A20" s="109"/>
      <c r="B20" s="114"/>
      <c r="C20" s="107"/>
      <c r="D20" s="107"/>
      <c r="E20" s="107"/>
    </row>
    <row r="21" spans="1:5" ht="43.5" x14ac:dyDescent="0.35">
      <c r="A21" s="113" t="s">
        <v>84</v>
      </c>
      <c r="B21" s="111" t="s">
        <v>96</v>
      </c>
      <c r="C21" s="107"/>
      <c r="D21" s="107"/>
      <c r="E21" s="107"/>
    </row>
    <row r="22" spans="1:5" ht="10" customHeight="1" x14ac:dyDescent="0.35">
      <c r="A22" s="107"/>
      <c r="B22" s="115"/>
      <c r="C22" s="107"/>
      <c r="D22" s="107"/>
      <c r="E22" s="107"/>
    </row>
    <row r="23" spans="1:5" hidden="1" x14ac:dyDescent="0.35">
      <c r="A23" s="107"/>
      <c r="B23" s="107"/>
      <c r="C23" s="107"/>
      <c r="D23" s="107"/>
      <c r="E23" s="107"/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4729-29A1-4A1E-9BE3-7DECF62DC73C}">
  <dimension ref="A1:H24"/>
  <sheetViews>
    <sheetView workbookViewId="0">
      <selection activeCell="B4" sqref="B4"/>
    </sheetView>
  </sheetViews>
  <sheetFormatPr defaultColWidth="0" defaultRowHeight="14.5" zeroHeight="1" x14ac:dyDescent="0.35"/>
  <cols>
    <col min="1" max="1" width="5.7265625" style="107" customWidth="1"/>
    <col min="2" max="2" width="26.453125" customWidth="1"/>
    <col min="3" max="3" width="7" style="107" customWidth="1"/>
    <col min="4" max="4" width="21.26953125" hidden="1" customWidth="1"/>
    <col min="5" max="5" width="8.54296875" hidden="1" customWidth="1"/>
    <col min="6" max="6" width="21.54296875" hidden="1" customWidth="1"/>
    <col min="7" max="7" width="0" hidden="1" customWidth="1"/>
    <col min="8" max="8" width="15.81640625" hidden="1" customWidth="1"/>
    <col min="9" max="16384" width="8.7265625" hidden="1"/>
  </cols>
  <sheetData>
    <row r="1" spans="2:8" x14ac:dyDescent="0.35">
      <c r="B1" s="107"/>
    </row>
    <row r="2" spans="2:8" ht="31" customHeight="1" x14ac:dyDescent="0.35">
      <c r="B2" s="3" t="s">
        <v>71</v>
      </c>
      <c r="D2" s="3" t="s">
        <v>35</v>
      </c>
      <c r="F2" s="3" t="s">
        <v>35</v>
      </c>
      <c r="H2" s="3" t="s">
        <v>35</v>
      </c>
    </row>
    <row r="3" spans="2:8" x14ac:dyDescent="0.35">
      <c r="B3" s="2" t="s">
        <v>13</v>
      </c>
      <c r="C3" s="117"/>
      <c r="D3" s="2" t="s">
        <v>1</v>
      </c>
      <c r="F3" s="2" t="s">
        <v>16</v>
      </c>
      <c r="H3" s="2" t="s">
        <v>26</v>
      </c>
    </row>
    <row r="4" spans="2:8" x14ac:dyDescent="0.35">
      <c r="B4" s="83" t="s">
        <v>42</v>
      </c>
      <c r="C4" s="118"/>
      <c r="D4" s="11" t="s">
        <v>30</v>
      </c>
      <c r="F4" s="11" t="s">
        <v>4</v>
      </c>
      <c r="H4" s="11" t="s">
        <v>21</v>
      </c>
    </row>
    <row r="5" spans="2:8" x14ac:dyDescent="0.35">
      <c r="B5" s="83" t="s">
        <v>62</v>
      </c>
      <c r="C5" s="118"/>
      <c r="D5" s="11" t="s">
        <v>31</v>
      </c>
      <c r="F5" s="11" t="s">
        <v>5</v>
      </c>
      <c r="H5" s="11" t="s">
        <v>22</v>
      </c>
    </row>
    <row r="6" spans="2:8" x14ac:dyDescent="0.35">
      <c r="B6" s="83" t="s">
        <v>43</v>
      </c>
      <c r="C6" s="118"/>
      <c r="D6" s="11" t="s">
        <v>9</v>
      </c>
      <c r="F6" s="11" t="s">
        <v>2</v>
      </c>
      <c r="H6" s="11"/>
    </row>
    <row r="7" spans="2:8" x14ac:dyDescent="0.35">
      <c r="B7" s="83" t="s">
        <v>44</v>
      </c>
      <c r="C7" s="118"/>
      <c r="D7" s="11" t="s">
        <v>14</v>
      </c>
    </row>
    <row r="8" spans="2:8" x14ac:dyDescent="0.35">
      <c r="B8" s="84"/>
      <c r="C8" s="118"/>
      <c r="D8" s="1"/>
    </row>
    <row r="9" spans="2:8" x14ac:dyDescent="0.35">
      <c r="B9" s="84"/>
    </row>
    <row r="10" spans="2:8" x14ac:dyDescent="0.35">
      <c r="B10" s="84"/>
    </row>
    <row r="11" spans="2:8" x14ac:dyDescent="0.35">
      <c r="B11" s="84"/>
    </row>
    <row r="12" spans="2:8" x14ac:dyDescent="0.35">
      <c r="B12" s="84"/>
    </row>
    <row r="13" spans="2:8" x14ac:dyDescent="0.35">
      <c r="B13" s="84"/>
    </row>
    <row r="14" spans="2:8" x14ac:dyDescent="0.35">
      <c r="B14" s="84"/>
    </row>
    <row r="15" spans="2:8" x14ac:dyDescent="0.35">
      <c r="B15" s="84"/>
    </row>
    <row r="16" spans="2:8" x14ac:dyDescent="0.35">
      <c r="B16" s="84"/>
    </row>
    <row r="17" spans="2:2" x14ac:dyDescent="0.35">
      <c r="B17" s="84"/>
    </row>
    <row r="18" spans="2:2" x14ac:dyDescent="0.35">
      <c r="B18" s="84"/>
    </row>
    <row r="19" spans="2:2" x14ac:dyDescent="0.35">
      <c r="B19" s="84"/>
    </row>
    <row r="20" spans="2:2" x14ac:dyDescent="0.35">
      <c r="B20" s="84"/>
    </row>
    <row r="21" spans="2:2" x14ac:dyDescent="0.35">
      <c r="B21" s="84"/>
    </row>
    <row r="22" spans="2:2" x14ac:dyDescent="0.35">
      <c r="B22" s="84"/>
    </row>
    <row r="23" spans="2:2" x14ac:dyDescent="0.35">
      <c r="B23" s="84"/>
    </row>
    <row r="24" spans="2:2" x14ac:dyDescent="0.35"/>
  </sheetData>
  <sheetProtection algorithmName="SHA-512" hashValue="I1eAOvkJsUai7a/dxRgoCnKqgdQgeLt++ZiUj2rF+6Cf0OF16xmk2QosVIksHildlOM4OMg+l9ntm5FC1VMVBA==" saltValue="0MwAICldWBP/TBAN+MHaGA==" spinCount="100000" sheet="1" selectLockedCells="1"/>
  <dataValidations count="1">
    <dataValidation allowBlank="1" showInputMessage="1" showErrorMessage="1" error="Data must be &quot;Male&quot;, &quot;Female&quot;, Gender diverse&quot; or &quot;Do not want to say&quot;" sqref="B4:B7" xr:uid="{5695BC99-5414-4E78-A1F5-B5E5131FD6B5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D18B-F60F-4300-9A5B-75575A72DD33}">
  <dimension ref="A1:V1015"/>
  <sheetViews>
    <sheetView workbookViewId="0">
      <pane ySplit="6" topLeftCell="A7" activePane="bottomLeft" state="frozen"/>
      <selection pane="bottomLeft" sqref="A1:L1"/>
    </sheetView>
  </sheetViews>
  <sheetFormatPr defaultColWidth="0" defaultRowHeight="13" x14ac:dyDescent="0.3"/>
  <cols>
    <col min="1" max="1" width="17.26953125" style="118" customWidth="1"/>
    <col min="2" max="2" width="18.54296875" style="118" customWidth="1"/>
    <col min="3" max="4" width="21.453125" style="118" customWidth="1"/>
    <col min="5" max="5" width="16.453125" style="118" customWidth="1"/>
    <col min="6" max="6" width="15.1796875" style="118" customWidth="1"/>
    <col min="7" max="7" width="18.26953125" style="118" customWidth="1"/>
    <col min="8" max="8" width="17.7265625" style="118" customWidth="1"/>
    <col min="9" max="10" width="18.26953125" style="118" customWidth="1"/>
    <col min="11" max="11" width="14.1796875" style="118" customWidth="1"/>
    <col min="12" max="12" width="16.453125" style="118" customWidth="1"/>
    <col min="13" max="13" width="14.54296875" style="118" customWidth="1"/>
    <col min="14" max="22" width="14.54296875" style="118" hidden="1" customWidth="1"/>
    <col min="23" max="16384" width="8.7265625" style="118" hidden="1"/>
  </cols>
  <sheetData>
    <row r="1" spans="1:22" s="1" customFormat="1" ht="45.75" customHeight="1" x14ac:dyDescent="0.3">
      <c r="A1" s="133" t="s">
        <v>38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19"/>
      <c r="N1" s="20"/>
      <c r="O1" s="20"/>
      <c r="P1" s="20"/>
      <c r="Q1" s="20"/>
      <c r="R1" s="20"/>
      <c r="S1" s="20"/>
      <c r="T1" s="20"/>
      <c r="U1" s="20"/>
      <c r="V1" s="20"/>
    </row>
    <row r="2" spans="1:22" s="1" customFormat="1" ht="21" customHeight="1" x14ac:dyDescent="0.3">
      <c r="A2" s="30" t="s">
        <v>47</v>
      </c>
      <c r="B2" s="18"/>
      <c r="C2" s="18"/>
      <c r="D2" s="122"/>
      <c r="E2" s="122"/>
      <c r="F2" s="122"/>
      <c r="G2" s="123" t="str">
        <f>IF(T6&gt;0,"Missing Input data. Enter the Gross Actual Total Package or the option of pay split by Base, Fixed and Variable ","")</f>
        <v/>
      </c>
      <c r="H2" s="122"/>
      <c r="I2" s="122"/>
      <c r="K2" s="122"/>
      <c r="L2" s="108"/>
      <c r="M2" s="118"/>
    </row>
    <row r="3" spans="1:22" s="4" customFormat="1" ht="32.15" customHeight="1" x14ac:dyDescent="0.35">
      <c r="A3" s="97" t="s">
        <v>63</v>
      </c>
      <c r="B3" s="128">
        <v>40</v>
      </c>
      <c r="D3" s="103" t="s">
        <v>74</v>
      </c>
      <c r="E3" s="134" t="s">
        <v>77</v>
      </c>
      <c r="F3" s="135"/>
      <c r="G3" s="135"/>
      <c r="H3" s="135"/>
      <c r="I3" s="135"/>
      <c r="J3" s="136"/>
      <c r="K3" s="120"/>
      <c r="L3" s="120"/>
      <c r="M3" s="120"/>
    </row>
    <row r="4" spans="1:22" s="1" customFormat="1" ht="46" customHeight="1" x14ac:dyDescent="0.3">
      <c r="A4" s="3" t="s">
        <v>89</v>
      </c>
      <c r="B4" s="3" t="s">
        <v>90</v>
      </c>
      <c r="C4" s="3" t="s">
        <v>91</v>
      </c>
      <c r="D4" s="96" t="s">
        <v>80</v>
      </c>
      <c r="E4" s="94" t="s">
        <v>72</v>
      </c>
      <c r="F4" s="94"/>
      <c r="G4" s="94" t="s">
        <v>37</v>
      </c>
      <c r="H4" s="95" t="s">
        <v>36</v>
      </c>
      <c r="I4" s="95"/>
      <c r="J4" s="105"/>
      <c r="K4" s="3" t="s">
        <v>55</v>
      </c>
      <c r="L4" s="3" t="s">
        <v>56</v>
      </c>
      <c r="M4" s="118"/>
      <c r="N4" s="137" t="s">
        <v>41</v>
      </c>
      <c r="O4" s="137"/>
      <c r="P4" s="137"/>
      <c r="Q4" s="137"/>
      <c r="R4" s="137"/>
      <c r="S4" s="137"/>
      <c r="T4" s="138"/>
    </row>
    <row r="5" spans="1:22" s="1" customFormat="1" ht="17.25" customHeight="1" x14ac:dyDescent="0.3">
      <c r="A5" s="124"/>
      <c r="B5" s="125" t="str">
        <f>IF(N6&gt;0,"Missing Data","")</f>
        <v/>
      </c>
      <c r="C5" s="125" t="str">
        <f>IF(O6&gt;0,"Missing Data","")</f>
        <v/>
      </c>
      <c r="D5" s="99"/>
      <c r="E5" s="102" t="str">
        <f>IF(P6&gt;0,"Missing Data","")</f>
        <v/>
      </c>
      <c r="F5" s="102" t="str">
        <f>IF(Q6&gt;0,"Missing Data","")</f>
        <v/>
      </c>
      <c r="G5" s="102" t="str">
        <f>IF(R6&gt;0,"Missing Data","")</f>
        <v/>
      </c>
      <c r="H5" s="102" t="str">
        <f>IF(S6&gt;0,"Missing Data","")</f>
        <v/>
      </c>
      <c r="I5" s="98"/>
      <c r="J5" s="98"/>
      <c r="K5" s="124"/>
      <c r="L5" s="124"/>
      <c r="M5" s="118"/>
      <c r="N5" s="1" t="s">
        <v>81</v>
      </c>
      <c r="O5" s="101" t="s">
        <v>64</v>
      </c>
      <c r="P5" s="101" t="s">
        <v>69</v>
      </c>
      <c r="Q5" s="101" t="s">
        <v>68</v>
      </c>
      <c r="R5" s="100" t="s">
        <v>66</v>
      </c>
      <c r="S5" s="100" t="s">
        <v>65</v>
      </c>
      <c r="T5" s="100" t="s">
        <v>70</v>
      </c>
      <c r="U5" s="100"/>
      <c r="V5" s="100"/>
    </row>
    <row r="6" spans="1:22" s="1" customFormat="1" ht="42.75" customHeight="1" x14ac:dyDescent="0.3">
      <c r="A6" s="2" t="s">
        <v>8</v>
      </c>
      <c r="B6" s="2" t="s">
        <v>1</v>
      </c>
      <c r="C6" s="2" t="s">
        <v>17</v>
      </c>
      <c r="D6" s="2" t="s">
        <v>78</v>
      </c>
      <c r="E6" s="2" t="s">
        <v>12</v>
      </c>
      <c r="F6" s="2" t="s">
        <v>3</v>
      </c>
      <c r="G6" s="26" t="s">
        <v>67</v>
      </c>
      <c r="H6" s="25" t="s">
        <v>61</v>
      </c>
      <c r="I6" s="2" t="s">
        <v>48</v>
      </c>
      <c r="J6" s="2" t="s">
        <v>73</v>
      </c>
      <c r="K6" s="2" t="s">
        <v>18</v>
      </c>
      <c r="L6" s="2" t="s">
        <v>19</v>
      </c>
      <c r="M6" s="118"/>
      <c r="N6" s="74">
        <f t="shared" ref="N6:T6" si="0">SUM(N7:N1006)</f>
        <v>0</v>
      </c>
      <c r="O6" s="74">
        <f t="shared" si="0"/>
        <v>0</v>
      </c>
      <c r="P6" s="74">
        <f t="shared" si="0"/>
        <v>0</v>
      </c>
      <c r="Q6" s="74">
        <f t="shared" si="0"/>
        <v>0</v>
      </c>
      <c r="R6" s="74">
        <f t="shared" si="0"/>
        <v>0</v>
      </c>
      <c r="S6" s="74">
        <f t="shared" si="0"/>
        <v>0</v>
      </c>
      <c r="T6" s="74">
        <f t="shared" si="0"/>
        <v>0</v>
      </c>
      <c r="U6" s="74"/>
      <c r="V6" s="74"/>
    </row>
    <row r="7" spans="1:22" s="1" customFormat="1" ht="13" customHeight="1" x14ac:dyDescent="0.3">
      <c r="A7" s="83">
        <v>1</v>
      </c>
      <c r="B7" s="83" t="s">
        <v>9</v>
      </c>
      <c r="C7" s="83" t="s">
        <v>42</v>
      </c>
      <c r="D7" s="86">
        <v>66160</v>
      </c>
      <c r="E7" s="85"/>
      <c r="F7" s="83"/>
      <c r="G7" s="86"/>
      <c r="H7" s="87"/>
      <c r="I7" s="87"/>
      <c r="J7" s="87"/>
      <c r="K7" s="88">
        <v>43831</v>
      </c>
      <c r="L7" s="83" t="s">
        <v>21</v>
      </c>
      <c r="M7" s="121"/>
      <c r="N7" s="72">
        <f>IF(C7&lt;&gt;"",IF(B7="",1,0),0)</f>
        <v>0</v>
      </c>
      <c r="O7" s="72">
        <f>IF(AND(A7&gt;0,B7&lt;&gt;""),IF(C7="",1,0),0)</f>
        <v>0</v>
      </c>
      <c r="P7" s="72">
        <f>IF(OR(H7&gt;0,G7&gt;0),IF(E7="",1,0),0)</f>
        <v>0</v>
      </c>
      <c r="Q7" s="72">
        <f>IF(E7&lt;&gt;"",IF(F7&gt;0,0,1),0)</f>
        <v>0</v>
      </c>
      <c r="R7" s="1">
        <f>IF(OR(E7="Part-time",E7="Full-time"),IF(G7&lt;&gt;"",0,1),0)</f>
        <v>0</v>
      </c>
      <c r="S7" s="72">
        <f t="shared" ref="S7:S20" si="1">IF(E7="Hourly rate",IF(H7&lt;&gt;"",0,1),0)</f>
        <v>0</v>
      </c>
      <c r="T7" s="72">
        <f t="shared" ref="T7:T70" si="2">IF(B7&lt;&gt;"",IF(SUM(G7:J7)&gt;0,0,IF(D7&gt;0,0,1)),0)</f>
        <v>0</v>
      </c>
      <c r="U7" s="72"/>
      <c r="V7" s="72"/>
    </row>
    <row r="8" spans="1:22" s="1" customFormat="1" x14ac:dyDescent="0.3">
      <c r="A8" s="83">
        <v>2</v>
      </c>
      <c r="B8" s="83" t="s">
        <v>30</v>
      </c>
      <c r="C8" s="83" t="s">
        <v>42</v>
      </c>
      <c r="D8" s="86"/>
      <c r="E8" s="85" t="s">
        <v>2</v>
      </c>
      <c r="F8" s="83">
        <v>40</v>
      </c>
      <c r="G8" s="86"/>
      <c r="H8" s="87">
        <v>29.503846153846155</v>
      </c>
      <c r="I8" s="87">
        <v>571.21290857243707</v>
      </c>
      <c r="J8" s="87"/>
      <c r="K8" s="88">
        <v>44626.939753148232</v>
      </c>
      <c r="L8" s="84"/>
      <c r="M8" s="118"/>
      <c r="N8" s="72">
        <f t="shared" ref="N8:N71" si="3">IF(C8&lt;&gt;"",IF(B8="",1,0),0)</f>
        <v>0</v>
      </c>
      <c r="O8" s="72">
        <f t="shared" ref="O8:O70" si="4">IF(AND(A8&gt;0,B8&lt;&gt;""),IF(C8="",1,0),0)</f>
        <v>0</v>
      </c>
      <c r="P8" s="72">
        <f t="shared" ref="P8:P71" si="5">IF(OR(H8&gt;0,G8&gt;0),IF(E8="",1,0),0)</f>
        <v>0</v>
      </c>
      <c r="Q8" s="72">
        <f t="shared" ref="Q8:Q71" si="6">IF(E8&lt;&gt;"",IF(F8&gt;0,0,1),0)</f>
        <v>0</v>
      </c>
      <c r="R8" s="1">
        <f t="shared" ref="R8:R21" si="7">IF(OR(E8="Part-time",E8="Full-time"),IF(G8&lt;&gt;"",0,1),0)</f>
        <v>0</v>
      </c>
      <c r="S8" s="72">
        <f t="shared" si="1"/>
        <v>0</v>
      </c>
      <c r="T8" s="72">
        <f t="shared" si="2"/>
        <v>0</v>
      </c>
      <c r="U8" s="72"/>
      <c r="V8" s="72"/>
    </row>
    <row r="9" spans="1:22" s="1" customFormat="1" x14ac:dyDescent="0.3">
      <c r="A9" s="83">
        <v>3</v>
      </c>
      <c r="B9" s="83" t="s">
        <v>31</v>
      </c>
      <c r="C9" s="83" t="s">
        <v>43</v>
      </c>
      <c r="D9" s="86"/>
      <c r="E9" s="85" t="s">
        <v>2</v>
      </c>
      <c r="F9" s="83">
        <v>40</v>
      </c>
      <c r="G9" s="86"/>
      <c r="H9" s="87">
        <v>26.515865384615388</v>
      </c>
      <c r="I9" s="87"/>
      <c r="J9" s="87">
        <v>2975.2276719528304</v>
      </c>
      <c r="K9" s="88">
        <v>42490.459309424965</v>
      </c>
      <c r="L9" s="84"/>
      <c r="M9" s="118"/>
      <c r="N9" s="72">
        <f t="shared" si="3"/>
        <v>0</v>
      </c>
      <c r="O9" s="72">
        <f t="shared" si="4"/>
        <v>0</v>
      </c>
      <c r="P9" s="72">
        <f t="shared" si="5"/>
        <v>0</v>
      </c>
      <c r="Q9" s="72">
        <f t="shared" si="6"/>
        <v>0</v>
      </c>
      <c r="R9" s="1">
        <f t="shared" si="7"/>
        <v>0</v>
      </c>
      <c r="S9" s="72">
        <f t="shared" si="1"/>
        <v>0</v>
      </c>
      <c r="T9" s="72">
        <f t="shared" si="2"/>
        <v>0</v>
      </c>
      <c r="U9" s="72"/>
      <c r="V9" s="72"/>
    </row>
    <row r="10" spans="1:22" s="1" customFormat="1" x14ac:dyDescent="0.3">
      <c r="A10" s="83">
        <v>4</v>
      </c>
      <c r="B10" s="83" t="s">
        <v>9</v>
      </c>
      <c r="C10" s="83" t="s">
        <v>62</v>
      </c>
      <c r="D10" s="86">
        <v>53430.520176879429</v>
      </c>
      <c r="E10" s="85"/>
      <c r="F10" s="83"/>
      <c r="G10" s="86"/>
      <c r="H10" s="89"/>
      <c r="I10" s="87"/>
      <c r="J10" s="87"/>
      <c r="K10" s="88">
        <v>42922.47798360524</v>
      </c>
      <c r="L10" s="84"/>
      <c r="M10" s="121"/>
      <c r="N10" s="72">
        <f t="shared" si="3"/>
        <v>0</v>
      </c>
      <c r="O10" s="72">
        <f t="shared" si="4"/>
        <v>0</v>
      </c>
      <c r="P10" s="72">
        <f t="shared" si="5"/>
        <v>0</v>
      </c>
      <c r="Q10" s="72">
        <f t="shared" si="6"/>
        <v>0</v>
      </c>
      <c r="R10" s="1">
        <f t="shared" si="7"/>
        <v>0</v>
      </c>
      <c r="S10" s="72">
        <f t="shared" si="1"/>
        <v>0</v>
      </c>
      <c r="T10" s="72">
        <f t="shared" si="2"/>
        <v>0</v>
      </c>
      <c r="U10" s="72"/>
      <c r="V10" s="72"/>
    </row>
    <row r="11" spans="1:22" s="1" customFormat="1" x14ac:dyDescent="0.3">
      <c r="A11" s="83">
        <v>5</v>
      </c>
      <c r="B11" s="83" t="s">
        <v>30</v>
      </c>
      <c r="C11" s="83" t="s">
        <v>43</v>
      </c>
      <c r="D11" s="86"/>
      <c r="E11" s="85" t="s">
        <v>4</v>
      </c>
      <c r="F11" s="83">
        <v>40</v>
      </c>
      <c r="G11" s="86">
        <v>91608</v>
      </c>
      <c r="H11" s="89"/>
      <c r="I11" s="87"/>
      <c r="J11" s="87">
        <v>3050.7171220418859</v>
      </c>
      <c r="K11" s="88">
        <v>43831</v>
      </c>
      <c r="L11" s="84"/>
      <c r="M11" s="121"/>
      <c r="N11" s="72">
        <f t="shared" si="3"/>
        <v>0</v>
      </c>
      <c r="O11" s="72">
        <f t="shared" si="4"/>
        <v>0</v>
      </c>
      <c r="P11" s="72">
        <f t="shared" si="5"/>
        <v>0</v>
      </c>
      <c r="Q11" s="72">
        <f t="shared" si="6"/>
        <v>0</v>
      </c>
      <c r="R11" s="1">
        <f t="shared" si="7"/>
        <v>0</v>
      </c>
      <c r="S11" s="72">
        <f t="shared" si="1"/>
        <v>0</v>
      </c>
      <c r="T11" s="72">
        <f t="shared" si="2"/>
        <v>0</v>
      </c>
      <c r="U11" s="72"/>
      <c r="V11" s="72"/>
    </row>
    <row r="12" spans="1:22" s="1" customFormat="1" x14ac:dyDescent="0.3">
      <c r="A12" s="83">
        <v>6</v>
      </c>
      <c r="B12" s="83" t="s">
        <v>30</v>
      </c>
      <c r="C12" s="83" t="s">
        <v>44</v>
      </c>
      <c r="D12" s="86">
        <v>97709.434244083764</v>
      </c>
      <c r="E12" s="85"/>
      <c r="F12" s="83"/>
      <c r="G12" s="86"/>
      <c r="H12" s="89"/>
      <c r="I12" s="87"/>
      <c r="J12" s="87"/>
      <c r="K12" s="88">
        <v>44297.605563687481</v>
      </c>
      <c r="L12" s="84"/>
      <c r="M12" s="121"/>
      <c r="N12" s="72">
        <f t="shared" si="3"/>
        <v>0</v>
      </c>
      <c r="O12" s="72">
        <f t="shared" si="4"/>
        <v>0</v>
      </c>
      <c r="P12" s="72">
        <f t="shared" si="5"/>
        <v>0</v>
      </c>
      <c r="Q12" s="72">
        <f t="shared" si="6"/>
        <v>0</v>
      </c>
      <c r="R12" s="1">
        <f t="shared" si="7"/>
        <v>0</v>
      </c>
      <c r="S12" s="72">
        <f t="shared" si="1"/>
        <v>0</v>
      </c>
      <c r="T12" s="72">
        <f t="shared" si="2"/>
        <v>0</v>
      </c>
      <c r="U12" s="72"/>
      <c r="V12" s="72"/>
    </row>
    <row r="13" spans="1:22" s="1" customFormat="1" x14ac:dyDescent="0.3">
      <c r="A13" s="83">
        <v>7</v>
      </c>
      <c r="B13" s="83" t="s">
        <v>9</v>
      </c>
      <c r="C13" s="83" t="s">
        <v>42</v>
      </c>
      <c r="D13" s="86"/>
      <c r="E13" s="85" t="s">
        <v>5</v>
      </c>
      <c r="F13" s="83">
        <v>20</v>
      </c>
      <c r="G13" s="86">
        <v>12278</v>
      </c>
      <c r="H13" s="89"/>
      <c r="I13" s="87">
        <v>2890.2054632549562</v>
      </c>
      <c r="J13" s="87"/>
      <c r="K13" s="90">
        <v>42729.458568335365</v>
      </c>
      <c r="L13" s="84"/>
      <c r="M13" s="121"/>
      <c r="N13" s="72">
        <f t="shared" si="3"/>
        <v>0</v>
      </c>
      <c r="O13" s="72">
        <f t="shared" si="4"/>
        <v>0</v>
      </c>
      <c r="P13" s="72">
        <f t="shared" si="5"/>
        <v>0</v>
      </c>
      <c r="Q13" s="72">
        <f t="shared" si="6"/>
        <v>0</v>
      </c>
      <c r="R13" s="1">
        <f t="shared" si="7"/>
        <v>0</v>
      </c>
      <c r="S13" s="72">
        <f t="shared" si="1"/>
        <v>0</v>
      </c>
      <c r="T13" s="72">
        <f t="shared" si="2"/>
        <v>0</v>
      </c>
      <c r="U13" s="72"/>
      <c r="V13" s="72"/>
    </row>
    <row r="14" spans="1:22" s="1" customFormat="1" x14ac:dyDescent="0.3">
      <c r="A14" s="83">
        <v>8</v>
      </c>
      <c r="B14" s="83" t="s">
        <v>31</v>
      </c>
      <c r="C14" s="83" t="s">
        <v>42</v>
      </c>
      <c r="D14" s="86">
        <v>57544.838046227553</v>
      </c>
      <c r="E14" s="85"/>
      <c r="F14" s="83"/>
      <c r="G14" s="86"/>
      <c r="H14" s="89"/>
      <c r="I14" s="87"/>
      <c r="J14" s="87"/>
      <c r="K14" s="88">
        <v>42984.734596651258</v>
      </c>
      <c r="L14" s="84"/>
      <c r="M14" s="121"/>
      <c r="N14" s="72">
        <f t="shared" si="3"/>
        <v>0</v>
      </c>
      <c r="O14" s="72">
        <f t="shared" si="4"/>
        <v>0</v>
      </c>
      <c r="P14" s="72">
        <f t="shared" si="5"/>
        <v>0</v>
      </c>
      <c r="Q14" s="72">
        <f t="shared" si="6"/>
        <v>0</v>
      </c>
      <c r="R14" s="1">
        <f t="shared" si="7"/>
        <v>0</v>
      </c>
      <c r="S14" s="72">
        <f t="shared" si="1"/>
        <v>0</v>
      </c>
      <c r="T14" s="72">
        <f t="shared" si="2"/>
        <v>0</v>
      </c>
      <c r="U14" s="72"/>
      <c r="V14" s="72"/>
    </row>
    <row r="15" spans="1:22" s="1" customFormat="1" x14ac:dyDescent="0.3">
      <c r="A15" s="83">
        <v>9</v>
      </c>
      <c r="B15" s="83" t="s">
        <v>30</v>
      </c>
      <c r="C15" s="83" t="s">
        <v>62</v>
      </c>
      <c r="D15" s="86">
        <v>19204.28963493992</v>
      </c>
      <c r="E15" s="85"/>
      <c r="F15" s="83"/>
      <c r="G15" s="86"/>
      <c r="H15" s="87"/>
      <c r="I15" s="87"/>
      <c r="J15" s="87"/>
      <c r="K15" s="88">
        <v>43831</v>
      </c>
      <c r="L15" s="84"/>
      <c r="M15" s="121"/>
      <c r="N15" s="72">
        <f t="shared" si="3"/>
        <v>0</v>
      </c>
      <c r="O15" s="72">
        <f t="shared" si="4"/>
        <v>0</v>
      </c>
      <c r="P15" s="72">
        <f t="shared" si="5"/>
        <v>0</v>
      </c>
      <c r="Q15" s="72">
        <f t="shared" si="6"/>
        <v>0</v>
      </c>
      <c r="R15" s="1">
        <f t="shared" si="7"/>
        <v>0</v>
      </c>
      <c r="S15" s="72">
        <f t="shared" si="1"/>
        <v>0</v>
      </c>
      <c r="T15" s="72">
        <f t="shared" si="2"/>
        <v>0</v>
      </c>
      <c r="U15" s="72"/>
      <c r="V15" s="72"/>
    </row>
    <row r="16" spans="1:22" s="1" customFormat="1" x14ac:dyDescent="0.3">
      <c r="A16" s="83">
        <v>10</v>
      </c>
      <c r="B16" s="83" t="s">
        <v>31</v>
      </c>
      <c r="C16" s="83" t="s">
        <v>62</v>
      </c>
      <c r="D16" s="86"/>
      <c r="E16" s="85" t="s">
        <v>4</v>
      </c>
      <c r="F16" s="83">
        <v>40</v>
      </c>
      <c r="G16" s="86">
        <v>58986</v>
      </c>
      <c r="H16" s="89"/>
      <c r="I16" s="87">
        <v>3413.644598717116</v>
      </c>
      <c r="J16" s="87">
        <v>3413.644598717116</v>
      </c>
      <c r="K16" s="88">
        <v>44560.655475876338</v>
      </c>
      <c r="L16" s="84"/>
      <c r="M16" s="121"/>
      <c r="N16" s="72">
        <f t="shared" si="3"/>
        <v>0</v>
      </c>
      <c r="O16" s="72">
        <f t="shared" si="4"/>
        <v>0</v>
      </c>
      <c r="P16" s="72">
        <f t="shared" si="5"/>
        <v>0</v>
      </c>
      <c r="Q16" s="72">
        <f t="shared" si="6"/>
        <v>0</v>
      </c>
      <c r="R16" s="1">
        <f t="shared" si="7"/>
        <v>0</v>
      </c>
      <c r="S16" s="72">
        <f t="shared" si="1"/>
        <v>0</v>
      </c>
      <c r="T16" s="72">
        <f t="shared" si="2"/>
        <v>0</v>
      </c>
      <c r="U16" s="72"/>
      <c r="V16" s="72"/>
    </row>
    <row r="17" spans="1:22" s="1" customFormat="1" x14ac:dyDescent="0.3">
      <c r="A17" s="83"/>
      <c r="B17" s="83"/>
      <c r="C17" s="83"/>
      <c r="D17" s="86"/>
      <c r="E17" s="85"/>
      <c r="F17" s="83"/>
      <c r="G17" s="86"/>
      <c r="H17" s="89"/>
      <c r="I17" s="87"/>
      <c r="J17" s="87"/>
      <c r="K17" s="88"/>
      <c r="L17" s="84"/>
      <c r="M17" s="121"/>
      <c r="N17" s="72">
        <f t="shared" si="3"/>
        <v>0</v>
      </c>
      <c r="O17" s="72">
        <f t="shared" si="4"/>
        <v>0</v>
      </c>
      <c r="P17" s="72">
        <f t="shared" si="5"/>
        <v>0</v>
      </c>
      <c r="Q17" s="72">
        <f t="shared" si="6"/>
        <v>0</v>
      </c>
      <c r="R17" s="1">
        <f t="shared" si="7"/>
        <v>0</v>
      </c>
      <c r="S17" s="72">
        <f t="shared" si="1"/>
        <v>0</v>
      </c>
      <c r="T17" s="72">
        <f t="shared" si="2"/>
        <v>0</v>
      </c>
      <c r="U17" s="72"/>
      <c r="V17" s="72"/>
    </row>
    <row r="18" spans="1:22" s="1" customFormat="1" x14ac:dyDescent="0.3">
      <c r="A18" s="83"/>
      <c r="B18" s="83"/>
      <c r="C18" s="83"/>
      <c r="D18" s="86"/>
      <c r="E18" s="85"/>
      <c r="F18" s="83"/>
      <c r="G18" s="86"/>
      <c r="H18" s="89"/>
      <c r="I18" s="87"/>
      <c r="J18" s="87"/>
      <c r="K18" s="88"/>
      <c r="L18" s="84"/>
      <c r="M18" s="121"/>
      <c r="N18" s="72">
        <f t="shared" si="3"/>
        <v>0</v>
      </c>
      <c r="O18" s="72">
        <f t="shared" si="4"/>
        <v>0</v>
      </c>
      <c r="P18" s="72">
        <f t="shared" si="5"/>
        <v>0</v>
      </c>
      <c r="Q18" s="72">
        <f t="shared" si="6"/>
        <v>0</v>
      </c>
      <c r="R18" s="1">
        <f t="shared" si="7"/>
        <v>0</v>
      </c>
      <c r="S18" s="72">
        <f t="shared" si="1"/>
        <v>0</v>
      </c>
      <c r="T18" s="72">
        <f t="shared" si="2"/>
        <v>0</v>
      </c>
      <c r="U18" s="72"/>
      <c r="V18" s="72"/>
    </row>
    <row r="19" spans="1:22" s="1" customFormat="1" x14ac:dyDescent="0.3">
      <c r="A19" s="83"/>
      <c r="B19" s="83"/>
      <c r="C19" s="83"/>
      <c r="D19" s="86"/>
      <c r="E19" s="85"/>
      <c r="F19" s="83"/>
      <c r="G19" s="86"/>
      <c r="H19" s="89"/>
      <c r="I19" s="87"/>
      <c r="J19" s="87"/>
      <c r="K19" s="88"/>
      <c r="L19" s="84"/>
      <c r="M19" s="121"/>
      <c r="N19" s="72">
        <f t="shared" si="3"/>
        <v>0</v>
      </c>
      <c r="O19" s="72">
        <f t="shared" si="4"/>
        <v>0</v>
      </c>
      <c r="P19" s="72">
        <f t="shared" si="5"/>
        <v>0</v>
      </c>
      <c r="Q19" s="72">
        <f t="shared" si="6"/>
        <v>0</v>
      </c>
      <c r="R19" s="1">
        <f t="shared" si="7"/>
        <v>0</v>
      </c>
      <c r="S19" s="72">
        <f t="shared" si="1"/>
        <v>0</v>
      </c>
      <c r="T19" s="72">
        <f t="shared" si="2"/>
        <v>0</v>
      </c>
      <c r="U19" s="72"/>
      <c r="V19" s="72"/>
    </row>
    <row r="20" spans="1:22" s="1" customFormat="1" x14ac:dyDescent="0.3">
      <c r="A20" s="83"/>
      <c r="B20" s="83"/>
      <c r="C20" s="83"/>
      <c r="D20" s="86"/>
      <c r="E20" s="85"/>
      <c r="F20" s="83"/>
      <c r="G20" s="86"/>
      <c r="H20" s="89"/>
      <c r="I20" s="87"/>
      <c r="J20" s="87"/>
      <c r="K20" s="88"/>
      <c r="L20" s="84"/>
      <c r="M20" s="121"/>
      <c r="N20" s="72">
        <f t="shared" si="3"/>
        <v>0</v>
      </c>
      <c r="O20" s="72">
        <f t="shared" si="4"/>
        <v>0</v>
      </c>
      <c r="P20" s="72">
        <f t="shared" si="5"/>
        <v>0</v>
      </c>
      <c r="Q20" s="72">
        <f t="shared" si="6"/>
        <v>0</v>
      </c>
      <c r="R20" s="1">
        <f t="shared" si="7"/>
        <v>0</v>
      </c>
      <c r="S20" s="72">
        <f t="shared" si="1"/>
        <v>0</v>
      </c>
      <c r="T20" s="72">
        <f t="shared" si="2"/>
        <v>0</v>
      </c>
      <c r="U20" s="72"/>
      <c r="V20" s="72"/>
    </row>
    <row r="21" spans="1:22" s="1" customFormat="1" x14ac:dyDescent="0.3">
      <c r="A21" s="83"/>
      <c r="B21" s="83"/>
      <c r="C21" s="83"/>
      <c r="D21" s="86"/>
      <c r="E21" s="85"/>
      <c r="F21" s="83"/>
      <c r="G21" s="86"/>
      <c r="H21" s="89"/>
      <c r="I21" s="87"/>
      <c r="J21" s="87"/>
      <c r="K21" s="88"/>
      <c r="L21" s="84"/>
      <c r="M21" s="121"/>
      <c r="N21" s="72">
        <f t="shared" si="3"/>
        <v>0</v>
      </c>
      <c r="O21" s="72">
        <f t="shared" si="4"/>
        <v>0</v>
      </c>
      <c r="P21" s="72">
        <f t="shared" si="5"/>
        <v>0</v>
      </c>
      <c r="Q21" s="72">
        <f t="shared" si="6"/>
        <v>0</v>
      </c>
      <c r="R21" s="1">
        <f t="shared" si="7"/>
        <v>0</v>
      </c>
      <c r="S21" s="72">
        <f t="shared" ref="S21:S84" si="8">IF(E21="Hourly rate",IF(H21&lt;&gt;"",0,1),0)</f>
        <v>0</v>
      </c>
      <c r="T21" s="72">
        <f t="shared" si="2"/>
        <v>0</v>
      </c>
      <c r="U21" s="72"/>
      <c r="V21" s="72"/>
    </row>
    <row r="22" spans="1:22" s="1" customFormat="1" x14ac:dyDescent="0.3">
      <c r="A22" s="83"/>
      <c r="B22" s="83"/>
      <c r="C22" s="83"/>
      <c r="D22" s="86"/>
      <c r="E22" s="85"/>
      <c r="F22" s="83"/>
      <c r="G22" s="86"/>
      <c r="H22" s="89"/>
      <c r="I22" s="87"/>
      <c r="J22" s="87"/>
      <c r="K22" s="88"/>
      <c r="L22" s="84"/>
      <c r="M22" s="121"/>
      <c r="N22" s="72">
        <f t="shared" si="3"/>
        <v>0</v>
      </c>
      <c r="O22" s="72">
        <f t="shared" si="4"/>
        <v>0</v>
      </c>
      <c r="P22" s="72">
        <f t="shared" si="5"/>
        <v>0</v>
      </c>
      <c r="Q22" s="72">
        <f t="shared" si="6"/>
        <v>0</v>
      </c>
      <c r="R22" s="1">
        <f t="shared" ref="R22:R85" si="9">IF(OR(E22="Part-time",E22="Full-time"),IF(G22&lt;&gt;"",0,1),0)</f>
        <v>0</v>
      </c>
      <c r="S22" s="72">
        <f t="shared" si="8"/>
        <v>0</v>
      </c>
      <c r="T22" s="72">
        <f t="shared" si="2"/>
        <v>0</v>
      </c>
      <c r="U22" s="72"/>
      <c r="V22" s="72"/>
    </row>
    <row r="23" spans="1:22" s="1" customFormat="1" x14ac:dyDescent="0.3">
      <c r="A23" s="83"/>
      <c r="B23" s="83"/>
      <c r="C23" s="83"/>
      <c r="D23" s="86"/>
      <c r="E23" s="85"/>
      <c r="F23" s="83"/>
      <c r="G23" s="86"/>
      <c r="H23" s="89"/>
      <c r="I23" s="87"/>
      <c r="J23" s="87"/>
      <c r="K23" s="88"/>
      <c r="L23" s="84"/>
      <c r="M23" s="121"/>
      <c r="N23" s="72">
        <f t="shared" si="3"/>
        <v>0</v>
      </c>
      <c r="O23" s="72">
        <f t="shared" si="4"/>
        <v>0</v>
      </c>
      <c r="P23" s="72">
        <f t="shared" si="5"/>
        <v>0</v>
      </c>
      <c r="Q23" s="72">
        <f t="shared" si="6"/>
        <v>0</v>
      </c>
      <c r="R23" s="1">
        <f t="shared" si="9"/>
        <v>0</v>
      </c>
      <c r="S23" s="72">
        <f t="shared" si="8"/>
        <v>0</v>
      </c>
      <c r="T23" s="72">
        <f t="shared" si="2"/>
        <v>0</v>
      </c>
      <c r="U23" s="72"/>
      <c r="V23" s="72"/>
    </row>
    <row r="24" spans="1:22" s="1" customFormat="1" x14ac:dyDescent="0.3">
      <c r="A24" s="83"/>
      <c r="B24" s="83"/>
      <c r="C24" s="83"/>
      <c r="D24" s="86"/>
      <c r="E24" s="85"/>
      <c r="F24" s="83"/>
      <c r="G24" s="86"/>
      <c r="H24" s="89"/>
      <c r="I24" s="87"/>
      <c r="J24" s="87"/>
      <c r="K24" s="88"/>
      <c r="L24" s="84"/>
      <c r="M24" s="121"/>
      <c r="N24" s="72">
        <f t="shared" si="3"/>
        <v>0</v>
      </c>
      <c r="O24" s="72">
        <f t="shared" si="4"/>
        <v>0</v>
      </c>
      <c r="P24" s="72">
        <f t="shared" si="5"/>
        <v>0</v>
      </c>
      <c r="Q24" s="72">
        <f t="shared" si="6"/>
        <v>0</v>
      </c>
      <c r="R24" s="1">
        <f t="shared" si="9"/>
        <v>0</v>
      </c>
      <c r="S24" s="72">
        <f t="shared" si="8"/>
        <v>0</v>
      </c>
      <c r="T24" s="72">
        <f t="shared" si="2"/>
        <v>0</v>
      </c>
      <c r="U24" s="72"/>
      <c r="V24" s="72"/>
    </row>
    <row r="25" spans="1:22" s="1" customFormat="1" x14ac:dyDescent="0.3">
      <c r="A25" s="83"/>
      <c r="B25" s="83"/>
      <c r="C25" s="83"/>
      <c r="D25" s="86"/>
      <c r="E25" s="85"/>
      <c r="F25" s="83"/>
      <c r="G25" s="86"/>
      <c r="H25" s="89"/>
      <c r="I25" s="87"/>
      <c r="J25" s="87"/>
      <c r="K25" s="88"/>
      <c r="L25" s="84"/>
      <c r="M25" s="121"/>
      <c r="N25" s="72">
        <f t="shared" si="3"/>
        <v>0</v>
      </c>
      <c r="O25" s="72">
        <f t="shared" si="4"/>
        <v>0</v>
      </c>
      <c r="P25" s="72">
        <f t="shared" si="5"/>
        <v>0</v>
      </c>
      <c r="Q25" s="72">
        <f t="shared" si="6"/>
        <v>0</v>
      </c>
      <c r="R25" s="1">
        <f t="shared" si="9"/>
        <v>0</v>
      </c>
      <c r="S25" s="72">
        <f t="shared" si="8"/>
        <v>0</v>
      </c>
      <c r="T25" s="72">
        <f t="shared" si="2"/>
        <v>0</v>
      </c>
      <c r="U25" s="72"/>
      <c r="V25" s="72"/>
    </row>
    <row r="26" spans="1:22" s="1" customFormat="1" x14ac:dyDescent="0.3">
      <c r="A26" s="83"/>
      <c r="B26" s="83"/>
      <c r="C26" s="83"/>
      <c r="D26" s="86"/>
      <c r="E26" s="85"/>
      <c r="F26" s="83"/>
      <c r="G26" s="86"/>
      <c r="H26" s="89"/>
      <c r="I26" s="87"/>
      <c r="J26" s="87"/>
      <c r="K26" s="88"/>
      <c r="L26" s="84"/>
      <c r="M26" s="121"/>
      <c r="N26" s="72">
        <f t="shared" si="3"/>
        <v>0</v>
      </c>
      <c r="O26" s="72">
        <f t="shared" si="4"/>
        <v>0</v>
      </c>
      <c r="P26" s="72">
        <f t="shared" si="5"/>
        <v>0</v>
      </c>
      <c r="Q26" s="72">
        <f t="shared" si="6"/>
        <v>0</v>
      </c>
      <c r="R26" s="1">
        <f t="shared" si="9"/>
        <v>0</v>
      </c>
      <c r="S26" s="72">
        <f t="shared" si="8"/>
        <v>0</v>
      </c>
      <c r="T26" s="72">
        <f t="shared" si="2"/>
        <v>0</v>
      </c>
      <c r="U26" s="72"/>
      <c r="V26" s="72"/>
    </row>
    <row r="27" spans="1:22" s="1" customFormat="1" x14ac:dyDescent="0.3">
      <c r="A27" s="83"/>
      <c r="B27" s="83"/>
      <c r="C27" s="83"/>
      <c r="D27" s="86"/>
      <c r="E27" s="85"/>
      <c r="F27" s="83"/>
      <c r="G27" s="86"/>
      <c r="H27" s="89"/>
      <c r="I27" s="87"/>
      <c r="J27" s="87"/>
      <c r="K27" s="88"/>
      <c r="L27" s="84"/>
      <c r="M27" s="121"/>
      <c r="N27" s="72">
        <f t="shared" si="3"/>
        <v>0</v>
      </c>
      <c r="O27" s="72">
        <f t="shared" si="4"/>
        <v>0</v>
      </c>
      <c r="P27" s="72">
        <f t="shared" si="5"/>
        <v>0</v>
      </c>
      <c r="Q27" s="72">
        <f t="shared" si="6"/>
        <v>0</v>
      </c>
      <c r="R27" s="1">
        <f t="shared" si="9"/>
        <v>0</v>
      </c>
      <c r="S27" s="72">
        <f t="shared" si="8"/>
        <v>0</v>
      </c>
      <c r="T27" s="72">
        <f t="shared" si="2"/>
        <v>0</v>
      </c>
      <c r="U27" s="72"/>
      <c r="V27" s="72"/>
    </row>
    <row r="28" spans="1:22" s="1" customFormat="1" x14ac:dyDescent="0.3">
      <c r="A28" s="83"/>
      <c r="B28" s="83"/>
      <c r="C28" s="83"/>
      <c r="D28" s="86"/>
      <c r="E28" s="85"/>
      <c r="F28" s="83"/>
      <c r="G28" s="86"/>
      <c r="H28" s="89"/>
      <c r="I28" s="87"/>
      <c r="J28" s="87"/>
      <c r="K28" s="88"/>
      <c r="L28" s="84"/>
      <c r="M28" s="121"/>
      <c r="N28" s="72">
        <f t="shared" si="3"/>
        <v>0</v>
      </c>
      <c r="O28" s="72">
        <f t="shared" si="4"/>
        <v>0</v>
      </c>
      <c r="P28" s="72">
        <f t="shared" si="5"/>
        <v>0</v>
      </c>
      <c r="Q28" s="72">
        <f t="shared" si="6"/>
        <v>0</v>
      </c>
      <c r="R28" s="1">
        <f t="shared" si="9"/>
        <v>0</v>
      </c>
      <c r="S28" s="72">
        <f t="shared" si="8"/>
        <v>0</v>
      </c>
      <c r="T28" s="72">
        <f t="shared" si="2"/>
        <v>0</v>
      </c>
      <c r="U28" s="72"/>
      <c r="V28" s="72"/>
    </row>
    <row r="29" spans="1:22" s="1" customFormat="1" x14ac:dyDescent="0.3">
      <c r="A29" s="83"/>
      <c r="B29" s="83"/>
      <c r="C29" s="83"/>
      <c r="D29" s="86"/>
      <c r="E29" s="85"/>
      <c r="F29" s="83"/>
      <c r="G29" s="86"/>
      <c r="H29" s="89"/>
      <c r="I29" s="87"/>
      <c r="J29" s="87"/>
      <c r="K29" s="88"/>
      <c r="L29" s="84"/>
      <c r="M29" s="121"/>
      <c r="N29" s="72">
        <f t="shared" si="3"/>
        <v>0</v>
      </c>
      <c r="O29" s="72">
        <f t="shared" si="4"/>
        <v>0</v>
      </c>
      <c r="P29" s="72">
        <f t="shared" si="5"/>
        <v>0</v>
      </c>
      <c r="Q29" s="72">
        <f t="shared" si="6"/>
        <v>0</v>
      </c>
      <c r="R29" s="1">
        <f t="shared" si="9"/>
        <v>0</v>
      </c>
      <c r="S29" s="72">
        <f t="shared" si="8"/>
        <v>0</v>
      </c>
      <c r="T29" s="72">
        <f t="shared" si="2"/>
        <v>0</v>
      </c>
      <c r="U29" s="72"/>
      <c r="V29" s="72"/>
    </row>
    <row r="30" spans="1:22" s="1" customFormat="1" x14ac:dyDescent="0.3">
      <c r="A30" s="83"/>
      <c r="B30" s="83"/>
      <c r="C30" s="83"/>
      <c r="D30" s="86"/>
      <c r="E30" s="85"/>
      <c r="F30" s="83"/>
      <c r="G30" s="86"/>
      <c r="H30" s="87"/>
      <c r="I30" s="87"/>
      <c r="J30" s="87"/>
      <c r="K30" s="90"/>
      <c r="L30" s="84"/>
      <c r="M30" s="121"/>
      <c r="N30" s="72">
        <f t="shared" si="3"/>
        <v>0</v>
      </c>
      <c r="O30" s="72">
        <f t="shared" si="4"/>
        <v>0</v>
      </c>
      <c r="P30" s="72">
        <f t="shared" si="5"/>
        <v>0</v>
      </c>
      <c r="Q30" s="72">
        <f t="shared" si="6"/>
        <v>0</v>
      </c>
      <c r="R30" s="1">
        <f t="shared" si="9"/>
        <v>0</v>
      </c>
      <c r="S30" s="72">
        <f t="shared" si="8"/>
        <v>0</v>
      </c>
      <c r="T30" s="72">
        <f t="shared" si="2"/>
        <v>0</v>
      </c>
      <c r="U30" s="72"/>
      <c r="V30" s="72"/>
    </row>
    <row r="31" spans="1:22" s="1" customFormat="1" x14ac:dyDescent="0.3">
      <c r="A31" s="83"/>
      <c r="B31" s="83"/>
      <c r="C31" s="83"/>
      <c r="D31" s="86"/>
      <c r="E31" s="85"/>
      <c r="F31" s="83"/>
      <c r="G31" s="86"/>
      <c r="H31" s="89"/>
      <c r="I31" s="87"/>
      <c r="J31" s="87"/>
      <c r="K31" s="88"/>
      <c r="L31" s="84"/>
      <c r="M31" s="121"/>
      <c r="N31" s="72">
        <f t="shared" si="3"/>
        <v>0</v>
      </c>
      <c r="O31" s="72">
        <f t="shared" si="4"/>
        <v>0</v>
      </c>
      <c r="P31" s="72">
        <f t="shared" si="5"/>
        <v>0</v>
      </c>
      <c r="Q31" s="72">
        <f t="shared" si="6"/>
        <v>0</v>
      </c>
      <c r="R31" s="1">
        <f t="shared" si="9"/>
        <v>0</v>
      </c>
      <c r="S31" s="72">
        <f t="shared" si="8"/>
        <v>0</v>
      </c>
      <c r="T31" s="72">
        <f t="shared" si="2"/>
        <v>0</v>
      </c>
      <c r="U31" s="72"/>
      <c r="V31" s="72"/>
    </row>
    <row r="32" spans="1:22" s="1" customFormat="1" x14ac:dyDescent="0.3">
      <c r="A32" s="83"/>
      <c r="B32" s="83"/>
      <c r="C32" s="83"/>
      <c r="D32" s="86"/>
      <c r="E32" s="85"/>
      <c r="F32" s="83"/>
      <c r="G32" s="86"/>
      <c r="H32" s="89"/>
      <c r="I32" s="87"/>
      <c r="J32" s="87"/>
      <c r="K32" s="88"/>
      <c r="L32" s="84"/>
      <c r="M32" s="121"/>
      <c r="N32" s="72">
        <f t="shared" si="3"/>
        <v>0</v>
      </c>
      <c r="O32" s="72">
        <f t="shared" si="4"/>
        <v>0</v>
      </c>
      <c r="P32" s="72">
        <f t="shared" si="5"/>
        <v>0</v>
      </c>
      <c r="Q32" s="72">
        <f t="shared" si="6"/>
        <v>0</v>
      </c>
      <c r="R32" s="1">
        <f t="shared" si="9"/>
        <v>0</v>
      </c>
      <c r="S32" s="72">
        <f t="shared" si="8"/>
        <v>0</v>
      </c>
      <c r="T32" s="72">
        <f t="shared" si="2"/>
        <v>0</v>
      </c>
      <c r="U32" s="72"/>
      <c r="V32" s="72"/>
    </row>
    <row r="33" spans="1:22" s="1" customFormat="1" x14ac:dyDescent="0.3">
      <c r="A33" s="83"/>
      <c r="B33" s="83"/>
      <c r="C33" s="83"/>
      <c r="D33" s="86"/>
      <c r="E33" s="85"/>
      <c r="F33" s="83"/>
      <c r="G33" s="86"/>
      <c r="H33" s="89"/>
      <c r="I33" s="87"/>
      <c r="J33" s="87"/>
      <c r="K33" s="88"/>
      <c r="L33" s="84"/>
      <c r="M33" s="121"/>
      <c r="N33" s="72">
        <f t="shared" si="3"/>
        <v>0</v>
      </c>
      <c r="O33" s="72">
        <f t="shared" si="4"/>
        <v>0</v>
      </c>
      <c r="P33" s="72">
        <f t="shared" si="5"/>
        <v>0</v>
      </c>
      <c r="Q33" s="72">
        <f t="shared" si="6"/>
        <v>0</v>
      </c>
      <c r="R33" s="1">
        <f t="shared" si="9"/>
        <v>0</v>
      </c>
      <c r="S33" s="72">
        <f t="shared" si="8"/>
        <v>0</v>
      </c>
      <c r="T33" s="72">
        <f t="shared" si="2"/>
        <v>0</v>
      </c>
      <c r="U33" s="72"/>
      <c r="V33" s="72"/>
    </row>
    <row r="34" spans="1:22" s="1" customFormat="1" x14ac:dyDescent="0.3">
      <c r="A34" s="83"/>
      <c r="B34" s="83"/>
      <c r="C34" s="83"/>
      <c r="D34" s="86"/>
      <c r="E34" s="85"/>
      <c r="F34" s="83"/>
      <c r="G34" s="86"/>
      <c r="H34" s="89"/>
      <c r="I34" s="87"/>
      <c r="J34" s="87"/>
      <c r="K34" s="88"/>
      <c r="L34" s="84"/>
      <c r="M34" s="121"/>
      <c r="N34" s="72">
        <f t="shared" si="3"/>
        <v>0</v>
      </c>
      <c r="O34" s="72">
        <f t="shared" si="4"/>
        <v>0</v>
      </c>
      <c r="P34" s="72">
        <f t="shared" si="5"/>
        <v>0</v>
      </c>
      <c r="Q34" s="72">
        <f t="shared" si="6"/>
        <v>0</v>
      </c>
      <c r="R34" s="1">
        <f t="shared" si="9"/>
        <v>0</v>
      </c>
      <c r="S34" s="72">
        <f t="shared" si="8"/>
        <v>0</v>
      </c>
      <c r="T34" s="72">
        <f t="shared" si="2"/>
        <v>0</v>
      </c>
      <c r="U34" s="72"/>
      <c r="V34" s="72"/>
    </row>
    <row r="35" spans="1:22" s="1" customFormat="1" x14ac:dyDescent="0.3">
      <c r="A35" s="83"/>
      <c r="B35" s="83"/>
      <c r="C35" s="83"/>
      <c r="D35" s="86"/>
      <c r="E35" s="85"/>
      <c r="F35" s="83"/>
      <c r="G35" s="86"/>
      <c r="H35" s="89"/>
      <c r="I35" s="87"/>
      <c r="J35" s="87"/>
      <c r="K35" s="88"/>
      <c r="L35" s="84"/>
      <c r="M35" s="121"/>
      <c r="N35" s="72">
        <f t="shared" si="3"/>
        <v>0</v>
      </c>
      <c r="O35" s="72">
        <f t="shared" si="4"/>
        <v>0</v>
      </c>
      <c r="P35" s="72">
        <f t="shared" si="5"/>
        <v>0</v>
      </c>
      <c r="Q35" s="72">
        <f t="shared" si="6"/>
        <v>0</v>
      </c>
      <c r="R35" s="1">
        <f t="shared" si="9"/>
        <v>0</v>
      </c>
      <c r="S35" s="72">
        <f t="shared" si="8"/>
        <v>0</v>
      </c>
      <c r="T35" s="72">
        <f t="shared" si="2"/>
        <v>0</v>
      </c>
      <c r="U35" s="72"/>
      <c r="V35" s="72"/>
    </row>
    <row r="36" spans="1:22" s="1" customFormat="1" x14ac:dyDescent="0.3">
      <c r="A36" s="83"/>
      <c r="B36" s="83"/>
      <c r="C36" s="83"/>
      <c r="D36" s="86"/>
      <c r="E36" s="85"/>
      <c r="F36" s="83"/>
      <c r="G36" s="86"/>
      <c r="H36" s="89"/>
      <c r="I36" s="87"/>
      <c r="J36" s="87"/>
      <c r="K36" s="88"/>
      <c r="L36" s="84"/>
      <c r="M36" s="121"/>
      <c r="N36" s="72">
        <f t="shared" si="3"/>
        <v>0</v>
      </c>
      <c r="O36" s="72">
        <f t="shared" si="4"/>
        <v>0</v>
      </c>
      <c r="P36" s="72">
        <f t="shared" si="5"/>
        <v>0</v>
      </c>
      <c r="Q36" s="72">
        <f t="shared" si="6"/>
        <v>0</v>
      </c>
      <c r="R36" s="1">
        <f t="shared" si="9"/>
        <v>0</v>
      </c>
      <c r="S36" s="72">
        <f t="shared" si="8"/>
        <v>0</v>
      </c>
      <c r="T36" s="72">
        <f t="shared" si="2"/>
        <v>0</v>
      </c>
      <c r="U36" s="72"/>
      <c r="V36" s="72"/>
    </row>
    <row r="37" spans="1:22" s="1" customFormat="1" x14ac:dyDescent="0.3">
      <c r="A37" s="83"/>
      <c r="B37" s="83"/>
      <c r="C37" s="83"/>
      <c r="D37" s="86"/>
      <c r="E37" s="85"/>
      <c r="F37" s="83"/>
      <c r="G37" s="86"/>
      <c r="H37" s="89"/>
      <c r="I37" s="87"/>
      <c r="J37" s="87"/>
      <c r="K37" s="88"/>
      <c r="L37" s="84"/>
      <c r="M37" s="121"/>
      <c r="N37" s="72">
        <f t="shared" si="3"/>
        <v>0</v>
      </c>
      <c r="O37" s="72">
        <f t="shared" si="4"/>
        <v>0</v>
      </c>
      <c r="P37" s="72">
        <f t="shared" si="5"/>
        <v>0</v>
      </c>
      <c r="Q37" s="72">
        <f t="shared" si="6"/>
        <v>0</v>
      </c>
      <c r="R37" s="1">
        <f t="shared" si="9"/>
        <v>0</v>
      </c>
      <c r="S37" s="72">
        <f t="shared" si="8"/>
        <v>0</v>
      </c>
      <c r="T37" s="72">
        <f t="shared" si="2"/>
        <v>0</v>
      </c>
      <c r="U37" s="72"/>
      <c r="V37" s="72"/>
    </row>
    <row r="38" spans="1:22" s="1" customFormat="1" x14ac:dyDescent="0.3">
      <c r="A38" s="83"/>
      <c r="B38" s="83"/>
      <c r="C38" s="83"/>
      <c r="D38" s="86"/>
      <c r="E38" s="85"/>
      <c r="F38" s="83"/>
      <c r="G38" s="86"/>
      <c r="H38" s="89"/>
      <c r="I38" s="87"/>
      <c r="J38" s="87"/>
      <c r="K38" s="88"/>
      <c r="L38" s="84"/>
      <c r="M38" s="121"/>
      <c r="N38" s="72">
        <f t="shared" si="3"/>
        <v>0</v>
      </c>
      <c r="O38" s="72">
        <f t="shared" si="4"/>
        <v>0</v>
      </c>
      <c r="P38" s="72">
        <f t="shared" si="5"/>
        <v>0</v>
      </c>
      <c r="Q38" s="72">
        <f t="shared" si="6"/>
        <v>0</v>
      </c>
      <c r="R38" s="1">
        <f t="shared" si="9"/>
        <v>0</v>
      </c>
      <c r="S38" s="72">
        <f t="shared" si="8"/>
        <v>0</v>
      </c>
      <c r="T38" s="72">
        <f t="shared" si="2"/>
        <v>0</v>
      </c>
      <c r="U38" s="72"/>
      <c r="V38" s="72"/>
    </row>
    <row r="39" spans="1:22" s="1" customFormat="1" x14ac:dyDescent="0.3">
      <c r="A39" s="83"/>
      <c r="B39" s="83"/>
      <c r="C39" s="83"/>
      <c r="D39" s="86"/>
      <c r="E39" s="85"/>
      <c r="F39" s="83"/>
      <c r="G39" s="86"/>
      <c r="H39" s="89"/>
      <c r="I39" s="87"/>
      <c r="J39" s="87"/>
      <c r="K39" s="88"/>
      <c r="L39" s="84"/>
      <c r="M39" s="121"/>
      <c r="N39" s="72">
        <f t="shared" si="3"/>
        <v>0</v>
      </c>
      <c r="O39" s="72">
        <f t="shared" si="4"/>
        <v>0</v>
      </c>
      <c r="P39" s="72">
        <f t="shared" si="5"/>
        <v>0</v>
      </c>
      <c r="Q39" s="72">
        <f t="shared" si="6"/>
        <v>0</v>
      </c>
      <c r="R39" s="1">
        <f t="shared" si="9"/>
        <v>0</v>
      </c>
      <c r="S39" s="72">
        <f t="shared" si="8"/>
        <v>0</v>
      </c>
      <c r="T39" s="72">
        <f t="shared" si="2"/>
        <v>0</v>
      </c>
      <c r="U39" s="72"/>
      <c r="V39" s="72"/>
    </row>
    <row r="40" spans="1:22" s="1" customFormat="1" x14ac:dyDescent="0.3">
      <c r="A40" s="83"/>
      <c r="B40" s="83"/>
      <c r="C40" s="83"/>
      <c r="D40" s="86"/>
      <c r="E40" s="85"/>
      <c r="F40" s="83"/>
      <c r="G40" s="86"/>
      <c r="H40" s="89"/>
      <c r="I40" s="87"/>
      <c r="J40" s="87"/>
      <c r="K40" s="88"/>
      <c r="L40" s="84"/>
      <c r="M40" s="121"/>
      <c r="N40" s="72">
        <f t="shared" si="3"/>
        <v>0</v>
      </c>
      <c r="O40" s="72">
        <f t="shared" si="4"/>
        <v>0</v>
      </c>
      <c r="P40" s="72">
        <f t="shared" si="5"/>
        <v>0</v>
      </c>
      <c r="Q40" s="72">
        <f t="shared" si="6"/>
        <v>0</v>
      </c>
      <c r="R40" s="1">
        <f t="shared" si="9"/>
        <v>0</v>
      </c>
      <c r="S40" s="72">
        <f t="shared" si="8"/>
        <v>0</v>
      </c>
      <c r="T40" s="72">
        <f t="shared" si="2"/>
        <v>0</v>
      </c>
      <c r="U40" s="72"/>
      <c r="V40" s="72"/>
    </row>
    <row r="41" spans="1:22" s="1" customFormat="1" x14ac:dyDescent="0.3">
      <c r="A41" s="83"/>
      <c r="B41" s="83"/>
      <c r="C41" s="83"/>
      <c r="D41" s="86"/>
      <c r="E41" s="85"/>
      <c r="F41" s="83"/>
      <c r="G41" s="86"/>
      <c r="H41" s="89"/>
      <c r="I41" s="87"/>
      <c r="J41" s="87"/>
      <c r="K41" s="88"/>
      <c r="L41" s="84"/>
      <c r="M41" s="121"/>
      <c r="N41" s="72">
        <f t="shared" si="3"/>
        <v>0</v>
      </c>
      <c r="O41" s="72">
        <f t="shared" si="4"/>
        <v>0</v>
      </c>
      <c r="P41" s="72">
        <f t="shared" si="5"/>
        <v>0</v>
      </c>
      <c r="Q41" s="72">
        <f t="shared" si="6"/>
        <v>0</v>
      </c>
      <c r="R41" s="1">
        <f t="shared" si="9"/>
        <v>0</v>
      </c>
      <c r="S41" s="72">
        <f t="shared" si="8"/>
        <v>0</v>
      </c>
      <c r="T41" s="72">
        <f t="shared" si="2"/>
        <v>0</v>
      </c>
      <c r="U41" s="72"/>
      <c r="V41" s="72"/>
    </row>
    <row r="42" spans="1:22" s="1" customFormat="1" x14ac:dyDescent="0.3">
      <c r="A42" s="83"/>
      <c r="B42" s="83"/>
      <c r="C42" s="83"/>
      <c r="D42" s="86"/>
      <c r="E42" s="85"/>
      <c r="F42" s="83"/>
      <c r="G42" s="86"/>
      <c r="H42" s="89"/>
      <c r="I42" s="87"/>
      <c r="J42" s="87"/>
      <c r="K42" s="88"/>
      <c r="L42" s="84"/>
      <c r="M42" s="121"/>
      <c r="N42" s="72">
        <f t="shared" si="3"/>
        <v>0</v>
      </c>
      <c r="O42" s="72">
        <f t="shared" si="4"/>
        <v>0</v>
      </c>
      <c r="P42" s="72">
        <f t="shared" si="5"/>
        <v>0</v>
      </c>
      <c r="Q42" s="72">
        <f t="shared" si="6"/>
        <v>0</v>
      </c>
      <c r="R42" s="1">
        <f t="shared" si="9"/>
        <v>0</v>
      </c>
      <c r="S42" s="72">
        <f t="shared" si="8"/>
        <v>0</v>
      </c>
      <c r="T42" s="72">
        <f t="shared" si="2"/>
        <v>0</v>
      </c>
      <c r="U42" s="72"/>
      <c r="V42" s="72"/>
    </row>
    <row r="43" spans="1:22" s="1" customFormat="1" x14ac:dyDescent="0.3">
      <c r="A43" s="83"/>
      <c r="B43" s="83"/>
      <c r="C43" s="83"/>
      <c r="D43" s="86"/>
      <c r="E43" s="85"/>
      <c r="F43" s="83"/>
      <c r="G43" s="86"/>
      <c r="H43" s="89"/>
      <c r="I43" s="87"/>
      <c r="J43" s="87"/>
      <c r="K43" s="88"/>
      <c r="L43" s="84"/>
      <c r="M43" s="121"/>
      <c r="N43" s="72">
        <f t="shared" si="3"/>
        <v>0</v>
      </c>
      <c r="O43" s="72">
        <f t="shared" si="4"/>
        <v>0</v>
      </c>
      <c r="P43" s="72">
        <f t="shared" si="5"/>
        <v>0</v>
      </c>
      <c r="Q43" s="72">
        <f t="shared" si="6"/>
        <v>0</v>
      </c>
      <c r="R43" s="1">
        <f t="shared" si="9"/>
        <v>0</v>
      </c>
      <c r="S43" s="72">
        <f t="shared" si="8"/>
        <v>0</v>
      </c>
      <c r="T43" s="72">
        <f t="shared" si="2"/>
        <v>0</v>
      </c>
      <c r="U43" s="72"/>
      <c r="V43" s="72"/>
    </row>
    <row r="44" spans="1:22" s="1" customFormat="1" x14ac:dyDescent="0.3">
      <c r="A44" s="83"/>
      <c r="B44" s="83"/>
      <c r="C44" s="83"/>
      <c r="D44" s="86"/>
      <c r="E44" s="85"/>
      <c r="F44" s="83"/>
      <c r="G44" s="86"/>
      <c r="H44" s="89"/>
      <c r="I44" s="87"/>
      <c r="J44" s="87"/>
      <c r="K44" s="88"/>
      <c r="L44" s="84"/>
      <c r="M44" s="121"/>
      <c r="N44" s="72">
        <f t="shared" si="3"/>
        <v>0</v>
      </c>
      <c r="O44" s="72">
        <f t="shared" si="4"/>
        <v>0</v>
      </c>
      <c r="P44" s="72">
        <f t="shared" si="5"/>
        <v>0</v>
      </c>
      <c r="Q44" s="72">
        <f t="shared" si="6"/>
        <v>0</v>
      </c>
      <c r="R44" s="1">
        <f t="shared" si="9"/>
        <v>0</v>
      </c>
      <c r="S44" s="72">
        <f t="shared" si="8"/>
        <v>0</v>
      </c>
      <c r="T44" s="72">
        <f t="shared" si="2"/>
        <v>0</v>
      </c>
      <c r="U44" s="72"/>
      <c r="V44" s="72"/>
    </row>
    <row r="45" spans="1:22" s="1" customFormat="1" x14ac:dyDescent="0.3">
      <c r="A45" s="83"/>
      <c r="B45" s="83"/>
      <c r="C45" s="83"/>
      <c r="D45" s="86"/>
      <c r="E45" s="85"/>
      <c r="F45" s="83"/>
      <c r="G45" s="86"/>
      <c r="H45" s="89"/>
      <c r="I45" s="87"/>
      <c r="J45" s="87"/>
      <c r="K45" s="88"/>
      <c r="L45" s="84"/>
      <c r="M45" s="121"/>
      <c r="N45" s="72">
        <f t="shared" si="3"/>
        <v>0</v>
      </c>
      <c r="O45" s="72">
        <f t="shared" si="4"/>
        <v>0</v>
      </c>
      <c r="P45" s="72">
        <f t="shared" si="5"/>
        <v>0</v>
      </c>
      <c r="Q45" s="72">
        <f t="shared" si="6"/>
        <v>0</v>
      </c>
      <c r="R45" s="1">
        <f t="shared" si="9"/>
        <v>0</v>
      </c>
      <c r="S45" s="72">
        <f t="shared" si="8"/>
        <v>0</v>
      </c>
      <c r="T45" s="72">
        <f t="shared" si="2"/>
        <v>0</v>
      </c>
      <c r="U45" s="72"/>
      <c r="V45" s="72"/>
    </row>
    <row r="46" spans="1:22" s="1" customFormat="1" x14ac:dyDescent="0.3">
      <c r="A46" s="83"/>
      <c r="B46" s="83"/>
      <c r="C46" s="83"/>
      <c r="D46" s="86"/>
      <c r="E46" s="85"/>
      <c r="F46" s="83"/>
      <c r="G46" s="86"/>
      <c r="H46" s="89"/>
      <c r="I46" s="87"/>
      <c r="J46" s="87"/>
      <c r="K46" s="88"/>
      <c r="L46" s="84"/>
      <c r="M46" s="121"/>
      <c r="N46" s="72">
        <f t="shared" si="3"/>
        <v>0</v>
      </c>
      <c r="O46" s="72">
        <f t="shared" si="4"/>
        <v>0</v>
      </c>
      <c r="P46" s="72">
        <f t="shared" si="5"/>
        <v>0</v>
      </c>
      <c r="Q46" s="72">
        <f t="shared" si="6"/>
        <v>0</v>
      </c>
      <c r="R46" s="1">
        <f t="shared" si="9"/>
        <v>0</v>
      </c>
      <c r="S46" s="72">
        <f t="shared" si="8"/>
        <v>0</v>
      </c>
      <c r="T46" s="72">
        <f t="shared" si="2"/>
        <v>0</v>
      </c>
      <c r="U46" s="72"/>
      <c r="V46" s="72"/>
    </row>
    <row r="47" spans="1:22" s="1" customFormat="1" x14ac:dyDescent="0.3">
      <c r="A47" s="83"/>
      <c r="B47" s="83"/>
      <c r="C47" s="83"/>
      <c r="D47" s="86"/>
      <c r="E47" s="85"/>
      <c r="F47" s="83"/>
      <c r="G47" s="86"/>
      <c r="H47" s="89"/>
      <c r="I47" s="87"/>
      <c r="J47" s="87"/>
      <c r="K47" s="88"/>
      <c r="L47" s="84"/>
      <c r="M47" s="121"/>
      <c r="N47" s="72">
        <f t="shared" si="3"/>
        <v>0</v>
      </c>
      <c r="O47" s="72">
        <f t="shared" si="4"/>
        <v>0</v>
      </c>
      <c r="P47" s="72">
        <f t="shared" si="5"/>
        <v>0</v>
      </c>
      <c r="Q47" s="72">
        <f t="shared" si="6"/>
        <v>0</v>
      </c>
      <c r="R47" s="1">
        <f t="shared" si="9"/>
        <v>0</v>
      </c>
      <c r="S47" s="72">
        <f t="shared" si="8"/>
        <v>0</v>
      </c>
      <c r="T47" s="72">
        <f t="shared" si="2"/>
        <v>0</v>
      </c>
      <c r="U47" s="72"/>
      <c r="V47" s="72"/>
    </row>
    <row r="48" spans="1:22" s="1" customFormat="1" x14ac:dyDescent="0.3">
      <c r="A48" s="83"/>
      <c r="B48" s="83"/>
      <c r="C48" s="83"/>
      <c r="D48" s="86"/>
      <c r="E48" s="85"/>
      <c r="F48" s="83"/>
      <c r="G48" s="86"/>
      <c r="H48" s="89"/>
      <c r="I48" s="87"/>
      <c r="J48" s="87"/>
      <c r="K48" s="88"/>
      <c r="L48" s="84"/>
      <c r="M48" s="121"/>
      <c r="N48" s="72">
        <f t="shared" si="3"/>
        <v>0</v>
      </c>
      <c r="O48" s="72">
        <f t="shared" si="4"/>
        <v>0</v>
      </c>
      <c r="P48" s="72">
        <f t="shared" si="5"/>
        <v>0</v>
      </c>
      <c r="Q48" s="72">
        <f t="shared" si="6"/>
        <v>0</v>
      </c>
      <c r="R48" s="1">
        <f t="shared" si="9"/>
        <v>0</v>
      </c>
      <c r="S48" s="72">
        <f t="shared" si="8"/>
        <v>0</v>
      </c>
      <c r="T48" s="72">
        <f t="shared" si="2"/>
        <v>0</v>
      </c>
      <c r="U48" s="72"/>
      <c r="V48" s="72"/>
    </row>
    <row r="49" spans="1:22" s="1" customFormat="1" x14ac:dyDescent="0.3">
      <c r="A49" s="83"/>
      <c r="B49" s="83"/>
      <c r="C49" s="83"/>
      <c r="D49" s="86"/>
      <c r="E49" s="85"/>
      <c r="F49" s="83"/>
      <c r="G49" s="86"/>
      <c r="H49" s="89"/>
      <c r="I49" s="87"/>
      <c r="J49" s="87"/>
      <c r="K49" s="88"/>
      <c r="L49" s="84"/>
      <c r="M49" s="121"/>
      <c r="N49" s="72">
        <f t="shared" si="3"/>
        <v>0</v>
      </c>
      <c r="O49" s="72">
        <f t="shared" si="4"/>
        <v>0</v>
      </c>
      <c r="P49" s="72">
        <f t="shared" si="5"/>
        <v>0</v>
      </c>
      <c r="Q49" s="72">
        <f t="shared" si="6"/>
        <v>0</v>
      </c>
      <c r="R49" s="1">
        <f t="shared" si="9"/>
        <v>0</v>
      </c>
      <c r="S49" s="72">
        <f t="shared" si="8"/>
        <v>0</v>
      </c>
      <c r="T49" s="72">
        <f t="shared" si="2"/>
        <v>0</v>
      </c>
      <c r="U49" s="72"/>
      <c r="V49" s="72"/>
    </row>
    <row r="50" spans="1:22" s="1" customFormat="1" x14ac:dyDescent="0.3">
      <c r="A50" s="83"/>
      <c r="B50" s="83"/>
      <c r="C50" s="83"/>
      <c r="D50" s="86"/>
      <c r="E50" s="85"/>
      <c r="F50" s="83"/>
      <c r="G50" s="86"/>
      <c r="H50" s="89"/>
      <c r="I50" s="87"/>
      <c r="J50" s="87"/>
      <c r="K50" s="88"/>
      <c r="L50" s="84"/>
      <c r="M50" s="121"/>
      <c r="N50" s="72">
        <f t="shared" si="3"/>
        <v>0</v>
      </c>
      <c r="O50" s="72">
        <f t="shared" si="4"/>
        <v>0</v>
      </c>
      <c r="P50" s="72">
        <f t="shared" si="5"/>
        <v>0</v>
      </c>
      <c r="Q50" s="72">
        <f t="shared" si="6"/>
        <v>0</v>
      </c>
      <c r="R50" s="1">
        <f t="shared" si="9"/>
        <v>0</v>
      </c>
      <c r="S50" s="72">
        <f t="shared" si="8"/>
        <v>0</v>
      </c>
      <c r="T50" s="72">
        <f t="shared" si="2"/>
        <v>0</v>
      </c>
      <c r="U50" s="72"/>
      <c r="V50" s="72"/>
    </row>
    <row r="51" spans="1:22" s="1" customFormat="1" x14ac:dyDescent="0.3">
      <c r="A51" s="83"/>
      <c r="B51" s="83"/>
      <c r="C51" s="83"/>
      <c r="D51" s="86"/>
      <c r="E51" s="85"/>
      <c r="F51" s="83"/>
      <c r="G51" s="86"/>
      <c r="H51" s="89"/>
      <c r="I51" s="87"/>
      <c r="J51" s="87"/>
      <c r="K51" s="88"/>
      <c r="L51" s="84"/>
      <c r="M51" s="121"/>
      <c r="N51" s="72">
        <f t="shared" si="3"/>
        <v>0</v>
      </c>
      <c r="O51" s="72">
        <f t="shared" si="4"/>
        <v>0</v>
      </c>
      <c r="P51" s="72">
        <f t="shared" si="5"/>
        <v>0</v>
      </c>
      <c r="Q51" s="72">
        <f t="shared" si="6"/>
        <v>0</v>
      </c>
      <c r="R51" s="1">
        <f t="shared" si="9"/>
        <v>0</v>
      </c>
      <c r="S51" s="72">
        <f t="shared" si="8"/>
        <v>0</v>
      </c>
      <c r="T51" s="72">
        <f t="shared" si="2"/>
        <v>0</v>
      </c>
      <c r="U51" s="72"/>
      <c r="V51" s="72"/>
    </row>
    <row r="52" spans="1:22" s="1" customFormat="1" x14ac:dyDescent="0.3">
      <c r="A52" s="83"/>
      <c r="B52" s="83"/>
      <c r="C52" s="83"/>
      <c r="D52" s="86"/>
      <c r="E52" s="85"/>
      <c r="F52" s="83"/>
      <c r="G52" s="86"/>
      <c r="H52" s="89"/>
      <c r="I52" s="87"/>
      <c r="J52" s="87"/>
      <c r="K52" s="88"/>
      <c r="L52" s="84"/>
      <c r="M52" s="121"/>
      <c r="N52" s="72">
        <f t="shared" si="3"/>
        <v>0</v>
      </c>
      <c r="O52" s="72">
        <f t="shared" si="4"/>
        <v>0</v>
      </c>
      <c r="P52" s="72">
        <f t="shared" si="5"/>
        <v>0</v>
      </c>
      <c r="Q52" s="72">
        <f t="shared" si="6"/>
        <v>0</v>
      </c>
      <c r="R52" s="1">
        <f t="shared" si="9"/>
        <v>0</v>
      </c>
      <c r="S52" s="72">
        <f t="shared" si="8"/>
        <v>0</v>
      </c>
      <c r="T52" s="72">
        <f t="shared" si="2"/>
        <v>0</v>
      </c>
      <c r="U52" s="72"/>
      <c r="V52" s="72"/>
    </row>
    <row r="53" spans="1:22" s="1" customFormat="1" x14ac:dyDescent="0.3">
      <c r="A53" s="83"/>
      <c r="B53" s="83"/>
      <c r="C53" s="83"/>
      <c r="D53" s="86"/>
      <c r="E53" s="85"/>
      <c r="F53" s="83"/>
      <c r="G53" s="86"/>
      <c r="H53" s="89"/>
      <c r="I53" s="87"/>
      <c r="J53" s="87"/>
      <c r="K53" s="88"/>
      <c r="L53" s="84"/>
      <c r="M53" s="121"/>
      <c r="N53" s="72">
        <f t="shared" si="3"/>
        <v>0</v>
      </c>
      <c r="O53" s="72">
        <f t="shared" si="4"/>
        <v>0</v>
      </c>
      <c r="P53" s="72">
        <f t="shared" si="5"/>
        <v>0</v>
      </c>
      <c r="Q53" s="72">
        <f t="shared" si="6"/>
        <v>0</v>
      </c>
      <c r="R53" s="1">
        <f t="shared" si="9"/>
        <v>0</v>
      </c>
      <c r="S53" s="72">
        <f t="shared" si="8"/>
        <v>0</v>
      </c>
      <c r="T53" s="72">
        <f t="shared" si="2"/>
        <v>0</v>
      </c>
      <c r="U53" s="72"/>
      <c r="V53" s="72"/>
    </row>
    <row r="54" spans="1:22" s="1" customFormat="1" x14ac:dyDescent="0.3">
      <c r="A54" s="83"/>
      <c r="B54" s="83"/>
      <c r="C54" s="83"/>
      <c r="D54" s="86"/>
      <c r="E54" s="85"/>
      <c r="F54" s="83"/>
      <c r="G54" s="86"/>
      <c r="H54" s="89"/>
      <c r="I54" s="87"/>
      <c r="J54" s="87"/>
      <c r="K54" s="88"/>
      <c r="L54" s="84"/>
      <c r="M54" s="121"/>
      <c r="N54" s="72">
        <f t="shared" si="3"/>
        <v>0</v>
      </c>
      <c r="O54" s="72">
        <f t="shared" si="4"/>
        <v>0</v>
      </c>
      <c r="P54" s="72">
        <f t="shared" si="5"/>
        <v>0</v>
      </c>
      <c r="Q54" s="72">
        <f t="shared" si="6"/>
        <v>0</v>
      </c>
      <c r="R54" s="1">
        <f t="shared" si="9"/>
        <v>0</v>
      </c>
      <c r="S54" s="72">
        <f t="shared" si="8"/>
        <v>0</v>
      </c>
      <c r="T54" s="72">
        <f t="shared" si="2"/>
        <v>0</v>
      </c>
      <c r="U54" s="72"/>
      <c r="V54" s="72"/>
    </row>
    <row r="55" spans="1:22" s="1" customFormat="1" x14ac:dyDescent="0.3">
      <c r="A55" s="83"/>
      <c r="B55" s="83"/>
      <c r="C55" s="83"/>
      <c r="D55" s="86"/>
      <c r="E55" s="85"/>
      <c r="F55" s="83"/>
      <c r="G55" s="86"/>
      <c r="H55" s="89"/>
      <c r="I55" s="87"/>
      <c r="J55" s="87"/>
      <c r="K55" s="88"/>
      <c r="L55" s="84"/>
      <c r="M55" s="121"/>
      <c r="N55" s="72">
        <f t="shared" si="3"/>
        <v>0</v>
      </c>
      <c r="O55" s="72">
        <f t="shared" si="4"/>
        <v>0</v>
      </c>
      <c r="P55" s="72">
        <f t="shared" si="5"/>
        <v>0</v>
      </c>
      <c r="Q55" s="72">
        <f t="shared" si="6"/>
        <v>0</v>
      </c>
      <c r="R55" s="1">
        <f t="shared" si="9"/>
        <v>0</v>
      </c>
      <c r="S55" s="72">
        <f t="shared" si="8"/>
        <v>0</v>
      </c>
      <c r="T55" s="72">
        <f t="shared" si="2"/>
        <v>0</v>
      </c>
      <c r="U55" s="72"/>
      <c r="V55" s="72"/>
    </row>
    <row r="56" spans="1:22" s="1" customFormat="1" x14ac:dyDescent="0.3">
      <c r="A56" s="83"/>
      <c r="B56" s="83"/>
      <c r="C56" s="83"/>
      <c r="D56" s="86"/>
      <c r="E56" s="85"/>
      <c r="F56" s="83"/>
      <c r="G56" s="86"/>
      <c r="H56" s="89"/>
      <c r="I56" s="87"/>
      <c r="J56" s="87"/>
      <c r="K56" s="88"/>
      <c r="L56" s="84"/>
      <c r="M56" s="121"/>
      <c r="N56" s="72">
        <f t="shared" si="3"/>
        <v>0</v>
      </c>
      <c r="O56" s="72">
        <f t="shared" si="4"/>
        <v>0</v>
      </c>
      <c r="P56" s="72">
        <f t="shared" si="5"/>
        <v>0</v>
      </c>
      <c r="Q56" s="72">
        <f t="shared" si="6"/>
        <v>0</v>
      </c>
      <c r="R56" s="1">
        <f t="shared" si="9"/>
        <v>0</v>
      </c>
      <c r="S56" s="72">
        <f t="shared" si="8"/>
        <v>0</v>
      </c>
      <c r="T56" s="72">
        <f t="shared" si="2"/>
        <v>0</v>
      </c>
      <c r="U56" s="72"/>
      <c r="V56" s="72"/>
    </row>
    <row r="57" spans="1:22" s="1" customFormat="1" x14ac:dyDescent="0.3">
      <c r="A57" s="83"/>
      <c r="B57" s="83"/>
      <c r="C57" s="83"/>
      <c r="D57" s="86"/>
      <c r="E57" s="85"/>
      <c r="F57" s="83"/>
      <c r="G57" s="86"/>
      <c r="H57" s="89"/>
      <c r="I57" s="87"/>
      <c r="J57" s="87"/>
      <c r="K57" s="88"/>
      <c r="L57" s="84"/>
      <c r="M57" s="121"/>
      <c r="N57" s="72">
        <f t="shared" si="3"/>
        <v>0</v>
      </c>
      <c r="O57" s="72">
        <f t="shared" si="4"/>
        <v>0</v>
      </c>
      <c r="P57" s="72">
        <f t="shared" si="5"/>
        <v>0</v>
      </c>
      <c r="Q57" s="72">
        <f t="shared" si="6"/>
        <v>0</v>
      </c>
      <c r="R57" s="1">
        <f t="shared" si="9"/>
        <v>0</v>
      </c>
      <c r="S57" s="72">
        <f t="shared" si="8"/>
        <v>0</v>
      </c>
      <c r="T57" s="72">
        <f t="shared" si="2"/>
        <v>0</v>
      </c>
      <c r="U57" s="72"/>
      <c r="V57" s="72"/>
    </row>
    <row r="58" spans="1:22" s="1" customFormat="1" x14ac:dyDescent="0.3">
      <c r="A58" s="83"/>
      <c r="B58" s="83"/>
      <c r="C58" s="83"/>
      <c r="D58" s="86"/>
      <c r="E58" s="85"/>
      <c r="F58" s="83"/>
      <c r="G58" s="86"/>
      <c r="H58" s="89"/>
      <c r="I58" s="87"/>
      <c r="J58" s="87"/>
      <c r="K58" s="88"/>
      <c r="L58" s="84"/>
      <c r="M58" s="121"/>
      <c r="N58" s="72">
        <f t="shared" si="3"/>
        <v>0</v>
      </c>
      <c r="O58" s="72">
        <f t="shared" si="4"/>
        <v>0</v>
      </c>
      <c r="P58" s="72">
        <f t="shared" si="5"/>
        <v>0</v>
      </c>
      <c r="Q58" s="72">
        <f t="shared" si="6"/>
        <v>0</v>
      </c>
      <c r="R58" s="1">
        <f t="shared" si="9"/>
        <v>0</v>
      </c>
      <c r="S58" s="72">
        <f t="shared" si="8"/>
        <v>0</v>
      </c>
      <c r="T58" s="72">
        <f t="shared" si="2"/>
        <v>0</v>
      </c>
      <c r="U58" s="72"/>
      <c r="V58" s="72"/>
    </row>
    <row r="59" spans="1:22" s="1" customFormat="1" x14ac:dyDescent="0.3">
      <c r="A59" s="83"/>
      <c r="B59" s="83"/>
      <c r="C59" s="83"/>
      <c r="D59" s="86"/>
      <c r="E59" s="85"/>
      <c r="F59" s="83"/>
      <c r="G59" s="86"/>
      <c r="H59" s="89"/>
      <c r="I59" s="87"/>
      <c r="J59" s="87"/>
      <c r="K59" s="88"/>
      <c r="L59" s="84"/>
      <c r="M59" s="121"/>
      <c r="N59" s="72">
        <f t="shared" si="3"/>
        <v>0</v>
      </c>
      <c r="O59" s="72">
        <f t="shared" si="4"/>
        <v>0</v>
      </c>
      <c r="P59" s="72">
        <f t="shared" si="5"/>
        <v>0</v>
      </c>
      <c r="Q59" s="72">
        <f t="shared" si="6"/>
        <v>0</v>
      </c>
      <c r="R59" s="1">
        <f t="shared" si="9"/>
        <v>0</v>
      </c>
      <c r="S59" s="72">
        <f t="shared" si="8"/>
        <v>0</v>
      </c>
      <c r="T59" s="72">
        <f t="shared" si="2"/>
        <v>0</v>
      </c>
      <c r="U59" s="72"/>
      <c r="V59" s="72"/>
    </row>
    <row r="60" spans="1:22" s="1" customFormat="1" x14ac:dyDescent="0.3">
      <c r="A60" s="83"/>
      <c r="B60" s="83"/>
      <c r="C60" s="83"/>
      <c r="D60" s="86"/>
      <c r="E60" s="85"/>
      <c r="F60" s="83"/>
      <c r="G60" s="86"/>
      <c r="H60" s="89"/>
      <c r="I60" s="87"/>
      <c r="J60" s="87"/>
      <c r="K60" s="88"/>
      <c r="L60" s="84"/>
      <c r="M60" s="121"/>
      <c r="N60" s="72">
        <f t="shared" si="3"/>
        <v>0</v>
      </c>
      <c r="O60" s="72">
        <f t="shared" si="4"/>
        <v>0</v>
      </c>
      <c r="P60" s="72">
        <f t="shared" si="5"/>
        <v>0</v>
      </c>
      <c r="Q60" s="72">
        <f t="shared" si="6"/>
        <v>0</v>
      </c>
      <c r="R60" s="1">
        <f t="shared" si="9"/>
        <v>0</v>
      </c>
      <c r="S60" s="72">
        <f t="shared" si="8"/>
        <v>0</v>
      </c>
      <c r="T60" s="72">
        <f t="shared" si="2"/>
        <v>0</v>
      </c>
      <c r="U60" s="72"/>
      <c r="V60" s="72"/>
    </row>
    <row r="61" spans="1:22" s="1" customFormat="1" x14ac:dyDescent="0.3">
      <c r="A61" s="83"/>
      <c r="B61" s="83"/>
      <c r="C61" s="83"/>
      <c r="D61" s="86"/>
      <c r="E61" s="85"/>
      <c r="F61" s="83"/>
      <c r="G61" s="86"/>
      <c r="H61" s="89"/>
      <c r="I61" s="87"/>
      <c r="J61" s="87"/>
      <c r="K61" s="88"/>
      <c r="L61" s="84"/>
      <c r="M61" s="121"/>
      <c r="N61" s="72">
        <f t="shared" si="3"/>
        <v>0</v>
      </c>
      <c r="O61" s="72">
        <f t="shared" si="4"/>
        <v>0</v>
      </c>
      <c r="P61" s="72">
        <f t="shared" si="5"/>
        <v>0</v>
      </c>
      <c r="Q61" s="72">
        <f t="shared" si="6"/>
        <v>0</v>
      </c>
      <c r="R61" s="1">
        <f t="shared" si="9"/>
        <v>0</v>
      </c>
      <c r="S61" s="72">
        <f t="shared" si="8"/>
        <v>0</v>
      </c>
      <c r="T61" s="72">
        <f t="shared" si="2"/>
        <v>0</v>
      </c>
      <c r="U61" s="72"/>
      <c r="V61" s="72"/>
    </row>
    <row r="62" spans="1:22" s="1" customFormat="1" x14ac:dyDescent="0.3">
      <c r="A62" s="83"/>
      <c r="B62" s="83"/>
      <c r="C62" s="83"/>
      <c r="D62" s="86"/>
      <c r="E62" s="85"/>
      <c r="F62" s="83"/>
      <c r="G62" s="86"/>
      <c r="H62" s="89"/>
      <c r="I62" s="87"/>
      <c r="J62" s="87"/>
      <c r="K62" s="88"/>
      <c r="L62" s="84"/>
      <c r="M62" s="121"/>
      <c r="N62" s="72">
        <f t="shared" si="3"/>
        <v>0</v>
      </c>
      <c r="O62" s="72">
        <f t="shared" si="4"/>
        <v>0</v>
      </c>
      <c r="P62" s="72">
        <f t="shared" si="5"/>
        <v>0</v>
      </c>
      <c r="Q62" s="72">
        <f t="shared" si="6"/>
        <v>0</v>
      </c>
      <c r="R62" s="1">
        <f t="shared" si="9"/>
        <v>0</v>
      </c>
      <c r="S62" s="72">
        <f t="shared" si="8"/>
        <v>0</v>
      </c>
      <c r="T62" s="72">
        <f t="shared" si="2"/>
        <v>0</v>
      </c>
      <c r="U62" s="72"/>
      <c r="V62" s="72"/>
    </row>
    <row r="63" spans="1:22" s="1" customFormat="1" x14ac:dyDescent="0.3">
      <c r="A63" s="83"/>
      <c r="B63" s="83"/>
      <c r="C63" s="83"/>
      <c r="D63" s="86"/>
      <c r="E63" s="85"/>
      <c r="F63" s="83"/>
      <c r="G63" s="86"/>
      <c r="H63" s="89"/>
      <c r="I63" s="87"/>
      <c r="J63" s="87"/>
      <c r="K63" s="88"/>
      <c r="L63" s="84"/>
      <c r="M63" s="121"/>
      <c r="N63" s="72">
        <f t="shared" si="3"/>
        <v>0</v>
      </c>
      <c r="O63" s="72">
        <f t="shared" si="4"/>
        <v>0</v>
      </c>
      <c r="P63" s="72">
        <f t="shared" si="5"/>
        <v>0</v>
      </c>
      <c r="Q63" s="72">
        <f t="shared" si="6"/>
        <v>0</v>
      </c>
      <c r="R63" s="1">
        <f t="shared" si="9"/>
        <v>0</v>
      </c>
      <c r="S63" s="72">
        <f t="shared" si="8"/>
        <v>0</v>
      </c>
      <c r="T63" s="72">
        <f t="shared" si="2"/>
        <v>0</v>
      </c>
      <c r="U63" s="72"/>
      <c r="V63" s="72"/>
    </row>
    <row r="64" spans="1:22" s="1" customFormat="1" x14ac:dyDescent="0.3">
      <c r="A64" s="83"/>
      <c r="B64" s="83"/>
      <c r="C64" s="83"/>
      <c r="D64" s="86"/>
      <c r="E64" s="85"/>
      <c r="F64" s="83"/>
      <c r="G64" s="86"/>
      <c r="H64" s="89"/>
      <c r="I64" s="87"/>
      <c r="J64" s="87"/>
      <c r="K64" s="88"/>
      <c r="L64" s="84"/>
      <c r="M64" s="121"/>
      <c r="N64" s="72">
        <f t="shared" si="3"/>
        <v>0</v>
      </c>
      <c r="O64" s="72">
        <f t="shared" si="4"/>
        <v>0</v>
      </c>
      <c r="P64" s="72">
        <f t="shared" si="5"/>
        <v>0</v>
      </c>
      <c r="Q64" s="72">
        <f t="shared" si="6"/>
        <v>0</v>
      </c>
      <c r="R64" s="1">
        <f t="shared" si="9"/>
        <v>0</v>
      </c>
      <c r="S64" s="72">
        <f t="shared" si="8"/>
        <v>0</v>
      </c>
      <c r="T64" s="72">
        <f t="shared" si="2"/>
        <v>0</v>
      </c>
      <c r="U64" s="72"/>
      <c r="V64" s="72"/>
    </row>
    <row r="65" spans="1:22" s="1" customFormat="1" x14ac:dyDescent="0.3">
      <c r="A65" s="83"/>
      <c r="B65" s="83"/>
      <c r="C65" s="83"/>
      <c r="D65" s="86"/>
      <c r="E65" s="85"/>
      <c r="F65" s="83"/>
      <c r="G65" s="86"/>
      <c r="H65" s="89"/>
      <c r="I65" s="87"/>
      <c r="J65" s="87"/>
      <c r="K65" s="88"/>
      <c r="L65" s="84"/>
      <c r="M65" s="121"/>
      <c r="N65" s="72">
        <f t="shared" si="3"/>
        <v>0</v>
      </c>
      <c r="O65" s="72">
        <f t="shared" si="4"/>
        <v>0</v>
      </c>
      <c r="P65" s="72">
        <f t="shared" si="5"/>
        <v>0</v>
      </c>
      <c r="Q65" s="72">
        <f t="shared" si="6"/>
        <v>0</v>
      </c>
      <c r="R65" s="1">
        <f t="shared" si="9"/>
        <v>0</v>
      </c>
      <c r="S65" s="72">
        <f t="shared" si="8"/>
        <v>0</v>
      </c>
      <c r="T65" s="72">
        <f t="shared" si="2"/>
        <v>0</v>
      </c>
      <c r="U65" s="72"/>
      <c r="V65" s="72"/>
    </row>
    <row r="66" spans="1:22" s="1" customFormat="1" x14ac:dyDescent="0.3">
      <c r="A66" s="83"/>
      <c r="B66" s="83"/>
      <c r="C66" s="83"/>
      <c r="D66" s="86"/>
      <c r="E66" s="85"/>
      <c r="F66" s="83"/>
      <c r="G66" s="86"/>
      <c r="H66" s="89"/>
      <c r="I66" s="87"/>
      <c r="J66" s="87"/>
      <c r="K66" s="88"/>
      <c r="L66" s="84"/>
      <c r="M66" s="121"/>
      <c r="N66" s="72">
        <f t="shared" si="3"/>
        <v>0</v>
      </c>
      <c r="O66" s="72">
        <f t="shared" si="4"/>
        <v>0</v>
      </c>
      <c r="P66" s="72">
        <f t="shared" si="5"/>
        <v>0</v>
      </c>
      <c r="Q66" s="72">
        <f t="shared" si="6"/>
        <v>0</v>
      </c>
      <c r="R66" s="1">
        <f t="shared" si="9"/>
        <v>0</v>
      </c>
      <c r="S66" s="72">
        <f t="shared" si="8"/>
        <v>0</v>
      </c>
      <c r="T66" s="72">
        <f t="shared" si="2"/>
        <v>0</v>
      </c>
      <c r="U66" s="72"/>
      <c r="V66" s="72"/>
    </row>
    <row r="67" spans="1:22" s="1" customFormat="1" x14ac:dyDescent="0.3">
      <c r="A67" s="83"/>
      <c r="B67" s="83"/>
      <c r="C67" s="83"/>
      <c r="D67" s="86"/>
      <c r="E67" s="85"/>
      <c r="F67" s="83"/>
      <c r="G67" s="86"/>
      <c r="H67" s="89"/>
      <c r="I67" s="87"/>
      <c r="J67" s="87"/>
      <c r="K67" s="88"/>
      <c r="L67" s="84"/>
      <c r="M67" s="121"/>
      <c r="N67" s="72">
        <f t="shared" si="3"/>
        <v>0</v>
      </c>
      <c r="O67" s="72">
        <f t="shared" si="4"/>
        <v>0</v>
      </c>
      <c r="P67" s="72">
        <f t="shared" si="5"/>
        <v>0</v>
      </c>
      <c r="Q67" s="72">
        <f t="shared" si="6"/>
        <v>0</v>
      </c>
      <c r="R67" s="1">
        <f t="shared" si="9"/>
        <v>0</v>
      </c>
      <c r="S67" s="72">
        <f t="shared" si="8"/>
        <v>0</v>
      </c>
      <c r="T67" s="72">
        <f t="shared" si="2"/>
        <v>0</v>
      </c>
      <c r="U67" s="72"/>
      <c r="V67" s="72"/>
    </row>
    <row r="68" spans="1:22" s="1" customFormat="1" x14ac:dyDescent="0.3">
      <c r="A68" s="83"/>
      <c r="B68" s="83"/>
      <c r="C68" s="83"/>
      <c r="D68" s="86"/>
      <c r="E68" s="85"/>
      <c r="F68" s="83"/>
      <c r="G68" s="86"/>
      <c r="H68" s="89"/>
      <c r="I68" s="87"/>
      <c r="J68" s="87"/>
      <c r="K68" s="88"/>
      <c r="L68" s="84"/>
      <c r="M68" s="121"/>
      <c r="N68" s="72">
        <f t="shared" si="3"/>
        <v>0</v>
      </c>
      <c r="O68" s="72">
        <f t="shared" si="4"/>
        <v>0</v>
      </c>
      <c r="P68" s="72">
        <f t="shared" si="5"/>
        <v>0</v>
      </c>
      <c r="Q68" s="72">
        <f t="shared" si="6"/>
        <v>0</v>
      </c>
      <c r="R68" s="1">
        <f t="shared" si="9"/>
        <v>0</v>
      </c>
      <c r="S68" s="72">
        <f t="shared" si="8"/>
        <v>0</v>
      </c>
      <c r="T68" s="72">
        <f t="shared" si="2"/>
        <v>0</v>
      </c>
      <c r="U68" s="72"/>
      <c r="V68" s="72"/>
    </row>
    <row r="69" spans="1:22" s="1" customFormat="1" x14ac:dyDescent="0.3">
      <c r="A69" s="83"/>
      <c r="B69" s="83"/>
      <c r="C69" s="83"/>
      <c r="D69" s="86"/>
      <c r="E69" s="85"/>
      <c r="F69" s="83"/>
      <c r="G69" s="86"/>
      <c r="H69" s="89"/>
      <c r="I69" s="87"/>
      <c r="J69" s="87"/>
      <c r="K69" s="88"/>
      <c r="L69" s="84"/>
      <c r="M69" s="121"/>
      <c r="N69" s="72">
        <f t="shared" si="3"/>
        <v>0</v>
      </c>
      <c r="O69" s="72">
        <f t="shared" si="4"/>
        <v>0</v>
      </c>
      <c r="P69" s="72">
        <f t="shared" si="5"/>
        <v>0</v>
      </c>
      <c r="Q69" s="72">
        <f t="shared" si="6"/>
        <v>0</v>
      </c>
      <c r="R69" s="1">
        <f t="shared" si="9"/>
        <v>0</v>
      </c>
      <c r="S69" s="72">
        <f t="shared" si="8"/>
        <v>0</v>
      </c>
      <c r="T69" s="72">
        <f t="shared" si="2"/>
        <v>0</v>
      </c>
      <c r="U69" s="72"/>
      <c r="V69" s="72"/>
    </row>
    <row r="70" spans="1:22" s="1" customFormat="1" x14ac:dyDescent="0.3">
      <c r="A70" s="83"/>
      <c r="B70" s="83"/>
      <c r="C70" s="83"/>
      <c r="D70" s="86"/>
      <c r="E70" s="85"/>
      <c r="F70" s="83"/>
      <c r="G70" s="86"/>
      <c r="H70" s="89"/>
      <c r="I70" s="87"/>
      <c r="J70" s="87"/>
      <c r="K70" s="88"/>
      <c r="L70" s="84"/>
      <c r="M70" s="121"/>
      <c r="N70" s="72">
        <f t="shared" si="3"/>
        <v>0</v>
      </c>
      <c r="O70" s="72">
        <f t="shared" si="4"/>
        <v>0</v>
      </c>
      <c r="P70" s="72">
        <f t="shared" si="5"/>
        <v>0</v>
      </c>
      <c r="Q70" s="72">
        <f t="shared" si="6"/>
        <v>0</v>
      </c>
      <c r="R70" s="1">
        <f t="shared" si="9"/>
        <v>0</v>
      </c>
      <c r="S70" s="72">
        <f t="shared" si="8"/>
        <v>0</v>
      </c>
      <c r="T70" s="72">
        <f t="shared" si="2"/>
        <v>0</v>
      </c>
      <c r="U70" s="72"/>
      <c r="V70" s="72"/>
    </row>
    <row r="71" spans="1:22" s="1" customFormat="1" x14ac:dyDescent="0.3">
      <c r="A71" s="83"/>
      <c r="B71" s="83"/>
      <c r="C71" s="83"/>
      <c r="D71" s="86"/>
      <c r="E71" s="85"/>
      <c r="F71" s="83"/>
      <c r="G71" s="86"/>
      <c r="H71" s="89"/>
      <c r="I71" s="87"/>
      <c r="J71" s="87"/>
      <c r="K71" s="88"/>
      <c r="L71" s="84"/>
      <c r="M71" s="121"/>
      <c r="N71" s="72">
        <f t="shared" si="3"/>
        <v>0</v>
      </c>
      <c r="O71" s="72">
        <f t="shared" ref="O71:O116" si="10">IF(AND(A71&gt;0,B71&lt;&gt;""),IF(C71="",1,0),0)</f>
        <v>0</v>
      </c>
      <c r="P71" s="72">
        <f t="shared" si="5"/>
        <v>0</v>
      </c>
      <c r="Q71" s="72">
        <f t="shared" si="6"/>
        <v>0</v>
      </c>
      <c r="R71" s="1">
        <f t="shared" si="9"/>
        <v>0</v>
      </c>
      <c r="S71" s="72">
        <f t="shared" si="8"/>
        <v>0</v>
      </c>
      <c r="T71" s="72">
        <f t="shared" ref="T71:T134" si="11">IF(B71&lt;&gt;"",IF(SUM(G71:J71)&gt;0,0,IF(D71&gt;0,0,1)),0)</f>
        <v>0</v>
      </c>
      <c r="U71" s="72"/>
      <c r="V71" s="72"/>
    </row>
    <row r="72" spans="1:22" s="1" customFormat="1" x14ac:dyDescent="0.3">
      <c r="A72" s="83"/>
      <c r="B72" s="83"/>
      <c r="C72" s="83"/>
      <c r="D72" s="86"/>
      <c r="E72" s="85"/>
      <c r="F72" s="83"/>
      <c r="G72" s="86"/>
      <c r="H72" s="89"/>
      <c r="I72" s="87"/>
      <c r="J72" s="87"/>
      <c r="K72" s="88"/>
      <c r="L72" s="84"/>
      <c r="M72" s="121"/>
      <c r="N72" s="72">
        <f t="shared" ref="N72:N135" si="12">IF(C72&lt;&gt;"",IF(B72="",1,0),0)</f>
        <v>0</v>
      </c>
      <c r="O72" s="72">
        <f t="shared" si="10"/>
        <v>0</v>
      </c>
      <c r="P72" s="72">
        <f t="shared" ref="P72:P135" si="13">IF(OR(H72&gt;0,G72&gt;0),IF(E72="",1,0),0)</f>
        <v>0</v>
      </c>
      <c r="Q72" s="72">
        <f t="shared" ref="Q72:Q135" si="14">IF(E72&lt;&gt;"",IF(F72&gt;0,0,1),0)</f>
        <v>0</v>
      </c>
      <c r="R72" s="1">
        <f t="shared" si="9"/>
        <v>0</v>
      </c>
      <c r="S72" s="72">
        <f t="shared" si="8"/>
        <v>0</v>
      </c>
      <c r="T72" s="72">
        <f t="shared" si="11"/>
        <v>0</v>
      </c>
      <c r="U72" s="72"/>
      <c r="V72" s="72"/>
    </row>
    <row r="73" spans="1:22" s="1" customFormat="1" x14ac:dyDescent="0.3">
      <c r="A73" s="83"/>
      <c r="B73" s="83"/>
      <c r="C73" s="83"/>
      <c r="D73" s="86"/>
      <c r="E73" s="85"/>
      <c r="F73" s="83"/>
      <c r="G73" s="86"/>
      <c r="H73" s="89"/>
      <c r="I73" s="87"/>
      <c r="J73" s="87"/>
      <c r="K73" s="88"/>
      <c r="L73" s="84"/>
      <c r="M73" s="121"/>
      <c r="N73" s="72">
        <f t="shared" si="12"/>
        <v>0</v>
      </c>
      <c r="O73" s="72">
        <f t="shared" si="10"/>
        <v>0</v>
      </c>
      <c r="P73" s="72">
        <f t="shared" si="13"/>
        <v>0</v>
      </c>
      <c r="Q73" s="72">
        <f t="shared" si="14"/>
        <v>0</v>
      </c>
      <c r="R73" s="1">
        <f t="shared" si="9"/>
        <v>0</v>
      </c>
      <c r="S73" s="72">
        <f t="shared" si="8"/>
        <v>0</v>
      </c>
      <c r="T73" s="72">
        <f t="shared" si="11"/>
        <v>0</v>
      </c>
      <c r="U73" s="72"/>
      <c r="V73" s="72"/>
    </row>
    <row r="74" spans="1:22" s="1" customFormat="1" x14ac:dyDescent="0.3">
      <c r="A74" s="83"/>
      <c r="B74" s="83"/>
      <c r="C74" s="83"/>
      <c r="D74" s="86"/>
      <c r="E74" s="85"/>
      <c r="F74" s="83"/>
      <c r="G74" s="86"/>
      <c r="H74" s="89"/>
      <c r="I74" s="87"/>
      <c r="J74" s="87"/>
      <c r="K74" s="88"/>
      <c r="L74" s="84"/>
      <c r="M74" s="121"/>
      <c r="N74" s="72">
        <f t="shared" si="12"/>
        <v>0</v>
      </c>
      <c r="O74" s="72">
        <f t="shared" si="10"/>
        <v>0</v>
      </c>
      <c r="P74" s="72">
        <f t="shared" si="13"/>
        <v>0</v>
      </c>
      <c r="Q74" s="72">
        <f t="shared" si="14"/>
        <v>0</v>
      </c>
      <c r="R74" s="1">
        <f t="shared" si="9"/>
        <v>0</v>
      </c>
      <c r="S74" s="72">
        <f t="shared" si="8"/>
        <v>0</v>
      </c>
      <c r="T74" s="72">
        <f t="shared" si="11"/>
        <v>0</v>
      </c>
      <c r="U74" s="72"/>
      <c r="V74" s="72"/>
    </row>
    <row r="75" spans="1:22" s="1" customFormat="1" x14ac:dyDescent="0.3">
      <c r="A75" s="83"/>
      <c r="B75" s="83"/>
      <c r="C75" s="83"/>
      <c r="D75" s="86"/>
      <c r="E75" s="85"/>
      <c r="F75" s="83"/>
      <c r="G75" s="86"/>
      <c r="H75" s="89"/>
      <c r="I75" s="87"/>
      <c r="J75" s="87"/>
      <c r="K75" s="88"/>
      <c r="L75" s="84"/>
      <c r="M75" s="121"/>
      <c r="N75" s="72">
        <f t="shared" si="12"/>
        <v>0</v>
      </c>
      <c r="O75" s="72">
        <f t="shared" si="10"/>
        <v>0</v>
      </c>
      <c r="P75" s="72">
        <f t="shared" si="13"/>
        <v>0</v>
      </c>
      <c r="Q75" s="72">
        <f t="shared" si="14"/>
        <v>0</v>
      </c>
      <c r="R75" s="1">
        <f t="shared" si="9"/>
        <v>0</v>
      </c>
      <c r="S75" s="72">
        <f t="shared" si="8"/>
        <v>0</v>
      </c>
      <c r="T75" s="72">
        <f t="shared" si="11"/>
        <v>0</v>
      </c>
      <c r="U75" s="72"/>
      <c r="V75" s="72"/>
    </row>
    <row r="76" spans="1:22" s="1" customFormat="1" x14ac:dyDescent="0.3">
      <c r="A76" s="83"/>
      <c r="B76" s="83"/>
      <c r="C76" s="83"/>
      <c r="D76" s="86"/>
      <c r="E76" s="85"/>
      <c r="F76" s="83"/>
      <c r="G76" s="86"/>
      <c r="H76" s="89"/>
      <c r="I76" s="87"/>
      <c r="J76" s="87"/>
      <c r="K76" s="88"/>
      <c r="L76" s="84"/>
      <c r="M76" s="121"/>
      <c r="N76" s="72">
        <f t="shared" si="12"/>
        <v>0</v>
      </c>
      <c r="O76" s="72">
        <f t="shared" si="10"/>
        <v>0</v>
      </c>
      <c r="P76" s="72">
        <f t="shared" si="13"/>
        <v>0</v>
      </c>
      <c r="Q76" s="72">
        <f t="shared" si="14"/>
        <v>0</v>
      </c>
      <c r="R76" s="1">
        <f t="shared" si="9"/>
        <v>0</v>
      </c>
      <c r="S76" s="72">
        <f t="shared" si="8"/>
        <v>0</v>
      </c>
      <c r="T76" s="72">
        <f t="shared" si="11"/>
        <v>0</v>
      </c>
      <c r="U76" s="72"/>
      <c r="V76" s="72"/>
    </row>
    <row r="77" spans="1:22" s="1" customFormat="1" x14ac:dyDescent="0.3">
      <c r="A77" s="83"/>
      <c r="B77" s="83"/>
      <c r="C77" s="83"/>
      <c r="D77" s="86"/>
      <c r="E77" s="85"/>
      <c r="F77" s="83"/>
      <c r="G77" s="86"/>
      <c r="H77" s="89"/>
      <c r="I77" s="87"/>
      <c r="J77" s="87"/>
      <c r="K77" s="88"/>
      <c r="L77" s="84"/>
      <c r="M77" s="121"/>
      <c r="N77" s="72">
        <f t="shared" si="12"/>
        <v>0</v>
      </c>
      <c r="O77" s="72">
        <f t="shared" si="10"/>
        <v>0</v>
      </c>
      <c r="P77" s="72">
        <f t="shared" si="13"/>
        <v>0</v>
      </c>
      <c r="Q77" s="72">
        <f t="shared" si="14"/>
        <v>0</v>
      </c>
      <c r="R77" s="1">
        <f t="shared" si="9"/>
        <v>0</v>
      </c>
      <c r="S77" s="72">
        <f t="shared" si="8"/>
        <v>0</v>
      </c>
      <c r="T77" s="72">
        <f t="shared" si="11"/>
        <v>0</v>
      </c>
      <c r="U77" s="72"/>
      <c r="V77" s="72"/>
    </row>
    <row r="78" spans="1:22" s="1" customFormat="1" x14ac:dyDescent="0.3">
      <c r="A78" s="83"/>
      <c r="B78" s="83"/>
      <c r="C78" s="83"/>
      <c r="D78" s="86"/>
      <c r="E78" s="85"/>
      <c r="F78" s="83"/>
      <c r="G78" s="86"/>
      <c r="H78" s="89"/>
      <c r="I78" s="87"/>
      <c r="J78" s="87"/>
      <c r="K78" s="88"/>
      <c r="L78" s="84"/>
      <c r="M78" s="121"/>
      <c r="N78" s="72">
        <f t="shared" si="12"/>
        <v>0</v>
      </c>
      <c r="O78" s="72">
        <f t="shared" si="10"/>
        <v>0</v>
      </c>
      <c r="P78" s="72">
        <f t="shared" si="13"/>
        <v>0</v>
      </c>
      <c r="Q78" s="72">
        <f t="shared" si="14"/>
        <v>0</v>
      </c>
      <c r="R78" s="1">
        <f t="shared" si="9"/>
        <v>0</v>
      </c>
      <c r="S78" s="72">
        <f t="shared" si="8"/>
        <v>0</v>
      </c>
      <c r="T78" s="72">
        <f t="shared" si="11"/>
        <v>0</v>
      </c>
      <c r="U78" s="72"/>
      <c r="V78" s="72"/>
    </row>
    <row r="79" spans="1:22" s="1" customFormat="1" x14ac:dyDescent="0.3">
      <c r="A79" s="83"/>
      <c r="B79" s="83"/>
      <c r="C79" s="83"/>
      <c r="D79" s="86"/>
      <c r="E79" s="85"/>
      <c r="F79" s="83"/>
      <c r="G79" s="86"/>
      <c r="H79" s="89"/>
      <c r="I79" s="87"/>
      <c r="J79" s="87"/>
      <c r="K79" s="88"/>
      <c r="L79" s="84"/>
      <c r="M79" s="121"/>
      <c r="N79" s="72">
        <f t="shared" si="12"/>
        <v>0</v>
      </c>
      <c r="O79" s="72">
        <f t="shared" si="10"/>
        <v>0</v>
      </c>
      <c r="P79" s="72">
        <f t="shared" si="13"/>
        <v>0</v>
      </c>
      <c r="Q79" s="72">
        <f t="shared" si="14"/>
        <v>0</v>
      </c>
      <c r="R79" s="1">
        <f t="shared" si="9"/>
        <v>0</v>
      </c>
      <c r="S79" s="72">
        <f t="shared" si="8"/>
        <v>0</v>
      </c>
      <c r="T79" s="72">
        <f t="shared" si="11"/>
        <v>0</v>
      </c>
      <c r="U79" s="72"/>
      <c r="V79" s="72"/>
    </row>
    <row r="80" spans="1:22" s="1" customFormat="1" x14ac:dyDescent="0.3">
      <c r="A80" s="83"/>
      <c r="B80" s="83"/>
      <c r="C80" s="83"/>
      <c r="D80" s="86"/>
      <c r="E80" s="85"/>
      <c r="F80" s="83"/>
      <c r="G80" s="86"/>
      <c r="H80" s="89"/>
      <c r="I80" s="87"/>
      <c r="J80" s="87"/>
      <c r="K80" s="88"/>
      <c r="L80" s="84"/>
      <c r="M80" s="121"/>
      <c r="N80" s="72">
        <f t="shared" si="12"/>
        <v>0</v>
      </c>
      <c r="O80" s="72">
        <f t="shared" si="10"/>
        <v>0</v>
      </c>
      <c r="P80" s="72">
        <f t="shared" si="13"/>
        <v>0</v>
      </c>
      <c r="Q80" s="72">
        <f t="shared" si="14"/>
        <v>0</v>
      </c>
      <c r="R80" s="1">
        <f t="shared" si="9"/>
        <v>0</v>
      </c>
      <c r="S80" s="72">
        <f t="shared" si="8"/>
        <v>0</v>
      </c>
      <c r="T80" s="72">
        <f t="shared" si="11"/>
        <v>0</v>
      </c>
      <c r="U80" s="72"/>
      <c r="V80" s="72"/>
    </row>
    <row r="81" spans="1:22" s="1" customFormat="1" x14ac:dyDescent="0.3">
      <c r="A81" s="83"/>
      <c r="B81" s="83"/>
      <c r="C81" s="83"/>
      <c r="D81" s="86"/>
      <c r="E81" s="85"/>
      <c r="F81" s="83"/>
      <c r="G81" s="86"/>
      <c r="H81" s="89"/>
      <c r="I81" s="87"/>
      <c r="J81" s="87"/>
      <c r="K81" s="88"/>
      <c r="L81" s="84"/>
      <c r="M81" s="121"/>
      <c r="N81" s="72">
        <f t="shared" si="12"/>
        <v>0</v>
      </c>
      <c r="O81" s="72">
        <f t="shared" si="10"/>
        <v>0</v>
      </c>
      <c r="P81" s="72">
        <f t="shared" si="13"/>
        <v>0</v>
      </c>
      <c r="Q81" s="72">
        <f t="shared" si="14"/>
        <v>0</v>
      </c>
      <c r="R81" s="1">
        <f t="shared" si="9"/>
        <v>0</v>
      </c>
      <c r="S81" s="72">
        <f t="shared" si="8"/>
        <v>0</v>
      </c>
      <c r="T81" s="72">
        <f t="shared" si="11"/>
        <v>0</v>
      </c>
      <c r="U81" s="72"/>
      <c r="V81" s="72"/>
    </row>
    <row r="82" spans="1:22" s="1" customFormat="1" x14ac:dyDescent="0.3">
      <c r="A82" s="83"/>
      <c r="B82" s="83"/>
      <c r="C82" s="83"/>
      <c r="D82" s="86"/>
      <c r="E82" s="85"/>
      <c r="F82" s="83"/>
      <c r="G82" s="86"/>
      <c r="H82" s="89"/>
      <c r="I82" s="87"/>
      <c r="J82" s="87"/>
      <c r="K82" s="88"/>
      <c r="L82" s="84"/>
      <c r="M82" s="121"/>
      <c r="N82" s="72">
        <f t="shared" si="12"/>
        <v>0</v>
      </c>
      <c r="O82" s="72">
        <f t="shared" si="10"/>
        <v>0</v>
      </c>
      <c r="P82" s="72">
        <f t="shared" si="13"/>
        <v>0</v>
      </c>
      <c r="Q82" s="72">
        <f t="shared" si="14"/>
        <v>0</v>
      </c>
      <c r="R82" s="1">
        <f t="shared" si="9"/>
        <v>0</v>
      </c>
      <c r="S82" s="72">
        <f t="shared" si="8"/>
        <v>0</v>
      </c>
      <c r="T82" s="72">
        <f t="shared" si="11"/>
        <v>0</v>
      </c>
      <c r="U82" s="72"/>
      <c r="V82" s="72"/>
    </row>
    <row r="83" spans="1:22" s="1" customFormat="1" x14ac:dyDescent="0.3">
      <c r="A83" s="83"/>
      <c r="B83" s="83"/>
      <c r="C83" s="83"/>
      <c r="D83" s="86"/>
      <c r="E83" s="85"/>
      <c r="F83" s="83"/>
      <c r="G83" s="86"/>
      <c r="H83" s="89"/>
      <c r="I83" s="87"/>
      <c r="J83" s="87"/>
      <c r="K83" s="88"/>
      <c r="L83" s="84"/>
      <c r="M83" s="121"/>
      <c r="N83" s="72">
        <f t="shared" si="12"/>
        <v>0</v>
      </c>
      <c r="O83" s="72">
        <f t="shared" si="10"/>
        <v>0</v>
      </c>
      <c r="P83" s="72">
        <f t="shared" si="13"/>
        <v>0</v>
      </c>
      <c r="Q83" s="72">
        <f t="shared" si="14"/>
        <v>0</v>
      </c>
      <c r="R83" s="1">
        <f t="shared" si="9"/>
        <v>0</v>
      </c>
      <c r="S83" s="72">
        <f t="shared" si="8"/>
        <v>0</v>
      </c>
      <c r="T83" s="72">
        <f t="shared" si="11"/>
        <v>0</v>
      </c>
      <c r="U83" s="72"/>
      <c r="V83" s="72"/>
    </row>
    <row r="84" spans="1:22" s="1" customFormat="1" x14ac:dyDescent="0.3">
      <c r="A84" s="83"/>
      <c r="B84" s="83"/>
      <c r="C84" s="83"/>
      <c r="D84" s="86"/>
      <c r="E84" s="85"/>
      <c r="F84" s="83"/>
      <c r="G84" s="86"/>
      <c r="H84" s="89"/>
      <c r="I84" s="87"/>
      <c r="J84" s="87"/>
      <c r="K84" s="88"/>
      <c r="L84" s="84"/>
      <c r="M84" s="121"/>
      <c r="N84" s="72">
        <f t="shared" si="12"/>
        <v>0</v>
      </c>
      <c r="O84" s="72">
        <f t="shared" si="10"/>
        <v>0</v>
      </c>
      <c r="P84" s="72">
        <f t="shared" si="13"/>
        <v>0</v>
      </c>
      <c r="Q84" s="72">
        <f t="shared" si="14"/>
        <v>0</v>
      </c>
      <c r="R84" s="1">
        <f t="shared" si="9"/>
        <v>0</v>
      </c>
      <c r="S84" s="72">
        <f t="shared" si="8"/>
        <v>0</v>
      </c>
      <c r="T84" s="72">
        <f t="shared" si="11"/>
        <v>0</v>
      </c>
      <c r="U84" s="72"/>
      <c r="V84" s="72"/>
    </row>
    <row r="85" spans="1:22" s="1" customFormat="1" x14ac:dyDescent="0.3">
      <c r="A85" s="83"/>
      <c r="B85" s="83"/>
      <c r="C85" s="83"/>
      <c r="D85" s="86"/>
      <c r="E85" s="85"/>
      <c r="F85" s="83"/>
      <c r="G85" s="86"/>
      <c r="H85" s="89"/>
      <c r="I85" s="87"/>
      <c r="J85" s="87"/>
      <c r="K85" s="88"/>
      <c r="L85" s="84"/>
      <c r="M85" s="121"/>
      <c r="N85" s="72">
        <f t="shared" si="12"/>
        <v>0</v>
      </c>
      <c r="O85" s="72">
        <f t="shared" si="10"/>
        <v>0</v>
      </c>
      <c r="P85" s="72">
        <f t="shared" si="13"/>
        <v>0</v>
      </c>
      <c r="Q85" s="72">
        <f t="shared" si="14"/>
        <v>0</v>
      </c>
      <c r="R85" s="1">
        <f t="shared" si="9"/>
        <v>0</v>
      </c>
      <c r="S85" s="72">
        <f t="shared" ref="S85:S148" si="15">IF(E85="Hourly rate",IF(H85&lt;&gt;"",0,1),0)</f>
        <v>0</v>
      </c>
      <c r="T85" s="72">
        <f t="shared" si="11"/>
        <v>0</v>
      </c>
      <c r="U85" s="72"/>
      <c r="V85" s="72"/>
    </row>
    <row r="86" spans="1:22" s="1" customFormat="1" x14ac:dyDescent="0.3">
      <c r="A86" s="83"/>
      <c r="B86" s="83"/>
      <c r="C86" s="83"/>
      <c r="D86" s="86"/>
      <c r="E86" s="85"/>
      <c r="F86" s="83"/>
      <c r="G86" s="86"/>
      <c r="H86" s="89"/>
      <c r="I86" s="87"/>
      <c r="J86" s="87"/>
      <c r="K86" s="88"/>
      <c r="L86" s="84"/>
      <c r="M86" s="121"/>
      <c r="N86" s="72">
        <f t="shared" si="12"/>
        <v>0</v>
      </c>
      <c r="O86" s="72">
        <f t="shared" si="10"/>
        <v>0</v>
      </c>
      <c r="P86" s="72">
        <f t="shared" si="13"/>
        <v>0</v>
      </c>
      <c r="Q86" s="72">
        <f t="shared" si="14"/>
        <v>0</v>
      </c>
      <c r="R86" s="1">
        <f t="shared" ref="R86:R149" si="16">IF(OR(E86="Part-time",E86="Full-time"),IF(G86&lt;&gt;"",0,1),0)</f>
        <v>0</v>
      </c>
      <c r="S86" s="72">
        <f t="shared" si="15"/>
        <v>0</v>
      </c>
      <c r="T86" s="72">
        <f t="shared" si="11"/>
        <v>0</v>
      </c>
      <c r="U86" s="72"/>
      <c r="V86" s="72"/>
    </row>
    <row r="87" spans="1:22" s="1" customFormat="1" x14ac:dyDescent="0.3">
      <c r="A87" s="83"/>
      <c r="B87" s="83"/>
      <c r="C87" s="83"/>
      <c r="D87" s="86"/>
      <c r="E87" s="85"/>
      <c r="F87" s="83"/>
      <c r="G87" s="86"/>
      <c r="H87" s="89"/>
      <c r="I87" s="87"/>
      <c r="J87" s="87"/>
      <c r="K87" s="88"/>
      <c r="L87" s="84"/>
      <c r="M87" s="121"/>
      <c r="N87" s="72">
        <f t="shared" si="12"/>
        <v>0</v>
      </c>
      <c r="O87" s="72">
        <f t="shared" si="10"/>
        <v>0</v>
      </c>
      <c r="P87" s="72">
        <f t="shared" si="13"/>
        <v>0</v>
      </c>
      <c r="Q87" s="72">
        <f t="shared" si="14"/>
        <v>0</v>
      </c>
      <c r="R87" s="1">
        <f t="shared" si="16"/>
        <v>0</v>
      </c>
      <c r="S87" s="72">
        <f t="shared" si="15"/>
        <v>0</v>
      </c>
      <c r="T87" s="72">
        <f t="shared" si="11"/>
        <v>0</v>
      </c>
      <c r="U87" s="72"/>
      <c r="V87" s="72"/>
    </row>
    <row r="88" spans="1:22" s="1" customFormat="1" x14ac:dyDescent="0.3">
      <c r="A88" s="83"/>
      <c r="B88" s="83"/>
      <c r="C88" s="83"/>
      <c r="D88" s="86"/>
      <c r="E88" s="85"/>
      <c r="F88" s="83"/>
      <c r="G88" s="86"/>
      <c r="H88" s="89"/>
      <c r="I88" s="87"/>
      <c r="J88" s="87"/>
      <c r="K88" s="88"/>
      <c r="L88" s="84"/>
      <c r="M88" s="121"/>
      <c r="N88" s="72">
        <f t="shared" si="12"/>
        <v>0</v>
      </c>
      <c r="O88" s="72">
        <f t="shared" si="10"/>
        <v>0</v>
      </c>
      <c r="P88" s="72">
        <f t="shared" si="13"/>
        <v>0</v>
      </c>
      <c r="Q88" s="72">
        <f t="shared" si="14"/>
        <v>0</v>
      </c>
      <c r="R88" s="1">
        <f t="shared" si="16"/>
        <v>0</v>
      </c>
      <c r="S88" s="72">
        <f t="shared" si="15"/>
        <v>0</v>
      </c>
      <c r="T88" s="72">
        <f t="shared" si="11"/>
        <v>0</v>
      </c>
      <c r="U88" s="72"/>
      <c r="V88" s="72"/>
    </row>
    <row r="89" spans="1:22" s="1" customFormat="1" x14ac:dyDescent="0.3">
      <c r="A89" s="83"/>
      <c r="B89" s="83"/>
      <c r="C89" s="83"/>
      <c r="D89" s="86"/>
      <c r="E89" s="85"/>
      <c r="F89" s="83"/>
      <c r="G89" s="86"/>
      <c r="H89" s="89"/>
      <c r="I89" s="87"/>
      <c r="J89" s="87"/>
      <c r="K89" s="88"/>
      <c r="L89" s="84"/>
      <c r="M89" s="121"/>
      <c r="N89" s="72">
        <f t="shared" si="12"/>
        <v>0</v>
      </c>
      <c r="O89" s="72">
        <f t="shared" si="10"/>
        <v>0</v>
      </c>
      <c r="P89" s="72">
        <f t="shared" si="13"/>
        <v>0</v>
      </c>
      <c r="Q89" s="72">
        <f t="shared" si="14"/>
        <v>0</v>
      </c>
      <c r="R89" s="1">
        <f t="shared" si="16"/>
        <v>0</v>
      </c>
      <c r="S89" s="72">
        <f t="shared" si="15"/>
        <v>0</v>
      </c>
      <c r="T89" s="72">
        <f t="shared" si="11"/>
        <v>0</v>
      </c>
      <c r="U89" s="72"/>
      <c r="V89" s="72"/>
    </row>
    <row r="90" spans="1:22" s="1" customFormat="1" x14ac:dyDescent="0.3">
      <c r="A90" s="83"/>
      <c r="B90" s="83"/>
      <c r="C90" s="83"/>
      <c r="D90" s="86"/>
      <c r="E90" s="85"/>
      <c r="F90" s="83"/>
      <c r="G90" s="86"/>
      <c r="H90" s="89"/>
      <c r="I90" s="87"/>
      <c r="J90" s="87"/>
      <c r="K90" s="88"/>
      <c r="L90" s="84"/>
      <c r="M90" s="121"/>
      <c r="N90" s="72">
        <f t="shared" si="12"/>
        <v>0</v>
      </c>
      <c r="O90" s="72">
        <f t="shared" si="10"/>
        <v>0</v>
      </c>
      <c r="P90" s="72">
        <f t="shared" si="13"/>
        <v>0</v>
      </c>
      <c r="Q90" s="72">
        <f t="shared" si="14"/>
        <v>0</v>
      </c>
      <c r="R90" s="1">
        <f t="shared" si="16"/>
        <v>0</v>
      </c>
      <c r="S90" s="72">
        <f t="shared" si="15"/>
        <v>0</v>
      </c>
      <c r="T90" s="72">
        <f t="shared" si="11"/>
        <v>0</v>
      </c>
      <c r="U90" s="72"/>
      <c r="V90" s="72"/>
    </row>
    <row r="91" spans="1:22" s="1" customFormat="1" x14ac:dyDescent="0.3">
      <c r="A91" s="83"/>
      <c r="B91" s="83"/>
      <c r="C91" s="83"/>
      <c r="D91" s="86"/>
      <c r="E91" s="85"/>
      <c r="F91" s="83"/>
      <c r="G91" s="86"/>
      <c r="H91" s="89"/>
      <c r="I91" s="87"/>
      <c r="J91" s="87"/>
      <c r="K91" s="88"/>
      <c r="L91" s="84"/>
      <c r="M91" s="121"/>
      <c r="N91" s="72">
        <f t="shared" si="12"/>
        <v>0</v>
      </c>
      <c r="O91" s="72">
        <f t="shared" si="10"/>
        <v>0</v>
      </c>
      <c r="P91" s="72">
        <f t="shared" si="13"/>
        <v>0</v>
      </c>
      <c r="Q91" s="72">
        <f t="shared" si="14"/>
        <v>0</v>
      </c>
      <c r="R91" s="1">
        <f t="shared" si="16"/>
        <v>0</v>
      </c>
      <c r="S91" s="72">
        <f t="shared" si="15"/>
        <v>0</v>
      </c>
      <c r="T91" s="72">
        <f t="shared" si="11"/>
        <v>0</v>
      </c>
      <c r="U91" s="72"/>
      <c r="V91" s="72"/>
    </row>
    <row r="92" spans="1:22" s="1" customFormat="1" x14ac:dyDescent="0.3">
      <c r="A92" s="83"/>
      <c r="B92" s="83"/>
      <c r="C92" s="83"/>
      <c r="D92" s="86"/>
      <c r="E92" s="85"/>
      <c r="F92" s="83"/>
      <c r="G92" s="86"/>
      <c r="H92" s="89"/>
      <c r="I92" s="87"/>
      <c r="J92" s="87"/>
      <c r="K92" s="88"/>
      <c r="L92" s="84"/>
      <c r="M92" s="121"/>
      <c r="N92" s="72">
        <f t="shared" si="12"/>
        <v>0</v>
      </c>
      <c r="O92" s="72">
        <f t="shared" si="10"/>
        <v>0</v>
      </c>
      <c r="P92" s="72">
        <f t="shared" si="13"/>
        <v>0</v>
      </c>
      <c r="Q92" s="72">
        <f t="shared" si="14"/>
        <v>0</v>
      </c>
      <c r="R92" s="1">
        <f t="shared" si="16"/>
        <v>0</v>
      </c>
      <c r="S92" s="72">
        <f t="shared" si="15"/>
        <v>0</v>
      </c>
      <c r="T92" s="72">
        <f t="shared" si="11"/>
        <v>0</v>
      </c>
      <c r="U92" s="72"/>
      <c r="V92" s="72"/>
    </row>
    <row r="93" spans="1:22" s="1" customFormat="1" x14ac:dyDescent="0.3">
      <c r="A93" s="83"/>
      <c r="B93" s="83"/>
      <c r="C93" s="83"/>
      <c r="D93" s="86"/>
      <c r="E93" s="85"/>
      <c r="F93" s="83"/>
      <c r="G93" s="86"/>
      <c r="H93" s="89"/>
      <c r="I93" s="87"/>
      <c r="J93" s="87"/>
      <c r="K93" s="88"/>
      <c r="L93" s="84"/>
      <c r="M93" s="121"/>
      <c r="N93" s="72">
        <f t="shared" si="12"/>
        <v>0</v>
      </c>
      <c r="O93" s="72">
        <f t="shared" si="10"/>
        <v>0</v>
      </c>
      <c r="P93" s="72">
        <f t="shared" si="13"/>
        <v>0</v>
      </c>
      <c r="Q93" s="72">
        <f t="shared" si="14"/>
        <v>0</v>
      </c>
      <c r="R93" s="1">
        <f t="shared" si="16"/>
        <v>0</v>
      </c>
      <c r="S93" s="72">
        <f t="shared" si="15"/>
        <v>0</v>
      </c>
      <c r="T93" s="72">
        <f t="shared" si="11"/>
        <v>0</v>
      </c>
      <c r="U93" s="72"/>
      <c r="V93" s="72"/>
    </row>
    <row r="94" spans="1:22" s="1" customFormat="1" x14ac:dyDescent="0.3">
      <c r="A94" s="83"/>
      <c r="B94" s="83"/>
      <c r="C94" s="83"/>
      <c r="D94" s="86"/>
      <c r="E94" s="85"/>
      <c r="F94" s="83"/>
      <c r="G94" s="86"/>
      <c r="H94" s="89"/>
      <c r="I94" s="87"/>
      <c r="J94" s="87"/>
      <c r="K94" s="88"/>
      <c r="L94" s="84"/>
      <c r="M94" s="121"/>
      <c r="N94" s="72">
        <f t="shared" si="12"/>
        <v>0</v>
      </c>
      <c r="O94" s="72">
        <f t="shared" si="10"/>
        <v>0</v>
      </c>
      <c r="P94" s="72">
        <f t="shared" si="13"/>
        <v>0</v>
      </c>
      <c r="Q94" s="72">
        <f t="shared" si="14"/>
        <v>0</v>
      </c>
      <c r="R94" s="1">
        <f t="shared" si="16"/>
        <v>0</v>
      </c>
      <c r="S94" s="72">
        <f t="shared" si="15"/>
        <v>0</v>
      </c>
      <c r="T94" s="72">
        <f t="shared" si="11"/>
        <v>0</v>
      </c>
      <c r="U94" s="72"/>
      <c r="V94" s="72"/>
    </row>
    <row r="95" spans="1:22" s="1" customFormat="1" x14ac:dyDescent="0.3">
      <c r="A95" s="83"/>
      <c r="B95" s="83"/>
      <c r="C95" s="83"/>
      <c r="D95" s="86"/>
      <c r="E95" s="85"/>
      <c r="F95" s="83"/>
      <c r="G95" s="86"/>
      <c r="H95" s="89"/>
      <c r="I95" s="87"/>
      <c r="J95" s="87"/>
      <c r="K95" s="88"/>
      <c r="L95" s="84"/>
      <c r="M95" s="121"/>
      <c r="N95" s="72">
        <f t="shared" si="12"/>
        <v>0</v>
      </c>
      <c r="O95" s="72">
        <f t="shared" si="10"/>
        <v>0</v>
      </c>
      <c r="P95" s="72">
        <f t="shared" si="13"/>
        <v>0</v>
      </c>
      <c r="Q95" s="72">
        <f t="shared" si="14"/>
        <v>0</v>
      </c>
      <c r="R95" s="1">
        <f t="shared" si="16"/>
        <v>0</v>
      </c>
      <c r="S95" s="72">
        <f t="shared" si="15"/>
        <v>0</v>
      </c>
      <c r="T95" s="72">
        <f t="shared" si="11"/>
        <v>0</v>
      </c>
      <c r="U95" s="72"/>
      <c r="V95" s="72"/>
    </row>
    <row r="96" spans="1:22" s="1" customFormat="1" x14ac:dyDescent="0.3">
      <c r="A96" s="83"/>
      <c r="B96" s="83"/>
      <c r="C96" s="83"/>
      <c r="D96" s="86"/>
      <c r="E96" s="85"/>
      <c r="F96" s="83"/>
      <c r="G96" s="86"/>
      <c r="H96" s="89"/>
      <c r="I96" s="87"/>
      <c r="J96" s="87"/>
      <c r="K96" s="88"/>
      <c r="L96" s="84"/>
      <c r="M96" s="121"/>
      <c r="N96" s="72">
        <f t="shared" si="12"/>
        <v>0</v>
      </c>
      <c r="O96" s="72">
        <f t="shared" si="10"/>
        <v>0</v>
      </c>
      <c r="P96" s="72">
        <f t="shared" si="13"/>
        <v>0</v>
      </c>
      <c r="Q96" s="72">
        <f t="shared" si="14"/>
        <v>0</v>
      </c>
      <c r="R96" s="1">
        <f t="shared" si="16"/>
        <v>0</v>
      </c>
      <c r="S96" s="72">
        <f t="shared" si="15"/>
        <v>0</v>
      </c>
      <c r="T96" s="72">
        <f t="shared" si="11"/>
        <v>0</v>
      </c>
      <c r="U96" s="72"/>
      <c r="V96" s="72"/>
    </row>
    <row r="97" spans="1:22" s="1" customFormat="1" x14ac:dyDescent="0.3">
      <c r="A97" s="83"/>
      <c r="B97" s="83"/>
      <c r="C97" s="83"/>
      <c r="D97" s="86"/>
      <c r="E97" s="85"/>
      <c r="F97" s="83"/>
      <c r="G97" s="86"/>
      <c r="H97" s="89"/>
      <c r="I97" s="87"/>
      <c r="J97" s="87"/>
      <c r="K97" s="88"/>
      <c r="L97" s="84"/>
      <c r="M97" s="121"/>
      <c r="N97" s="72">
        <f t="shared" si="12"/>
        <v>0</v>
      </c>
      <c r="O97" s="72">
        <f t="shared" si="10"/>
        <v>0</v>
      </c>
      <c r="P97" s="72">
        <f t="shared" si="13"/>
        <v>0</v>
      </c>
      <c r="Q97" s="72">
        <f t="shared" si="14"/>
        <v>0</v>
      </c>
      <c r="R97" s="1">
        <f t="shared" si="16"/>
        <v>0</v>
      </c>
      <c r="S97" s="72">
        <f t="shared" si="15"/>
        <v>0</v>
      </c>
      <c r="T97" s="72">
        <f t="shared" si="11"/>
        <v>0</v>
      </c>
      <c r="U97" s="72"/>
      <c r="V97" s="72"/>
    </row>
    <row r="98" spans="1:22" s="1" customFormat="1" x14ac:dyDescent="0.3">
      <c r="A98" s="83"/>
      <c r="B98" s="83"/>
      <c r="C98" s="83"/>
      <c r="D98" s="86"/>
      <c r="E98" s="85"/>
      <c r="F98" s="83"/>
      <c r="G98" s="86"/>
      <c r="H98" s="89"/>
      <c r="I98" s="87"/>
      <c r="J98" s="87"/>
      <c r="K98" s="88"/>
      <c r="L98" s="84"/>
      <c r="M98" s="121"/>
      <c r="N98" s="72">
        <f t="shared" si="12"/>
        <v>0</v>
      </c>
      <c r="O98" s="72">
        <f t="shared" si="10"/>
        <v>0</v>
      </c>
      <c r="P98" s="72">
        <f t="shared" si="13"/>
        <v>0</v>
      </c>
      <c r="Q98" s="72">
        <f t="shared" si="14"/>
        <v>0</v>
      </c>
      <c r="R98" s="1">
        <f t="shared" si="16"/>
        <v>0</v>
      </c>
      <c r="S98" s="72">
        <f t="shared" si="15"/>
        <v>0</v>
      </c>
      <c r="T98" s="72">
        <f t="shared" si="11"/>
        <v>0</v>
      </c>
      <c r="U98" s="72"/>
      <c r="V98" s="72"/>
    </row>
    <row r="99" spans="1:22" s="1" customFormat="1" x14ac:dyDescent="0.3">
      <c r="A99" s="83"/>
      <c r="B99" s="83"/>
      <c r="C99" s="83"/>
      <c r="D99" s="86"/>
      <c r="E99" s="85"/>
      <c r="F99" s="83"/>
      <c r="G99" s="86"/>
      <c r="H99" s="89"/>
      <c r="I99" s="87"/>
      <c r="J99" s="87"/>
      <c r="K99" s="88"/>
      <c r="L99" s="84"/>
      <c r="M99" s="121"/>
      <c r="N99" s="72">
        <f t="shared" si="12"/>
        <v>0</v>
      </c>
      <c r="O99" s="72">
        <f t="shared" si="10"/>
        <v>0</v>
      </c>
      <c r="P99" s="72">
        <f t="shared" si="13"/>
        <v>0</v>
      </c>
      <c r="Q99" s="72">
        <f t="shared" si="14"/>
        <v>0</v>
      </c>
      <c r="R99" s="1">
        <f t="shared" si="16"/>
        <v>0</v>
      </c>
      <c r="S99" s="72">
        <f t="shared" si="15"/>
        <v>0</v>
      </c>
      <c r="T99" s="72">
        <f t="shared" si="11"/>
        <v>0</v>
      </c>
      <c r="U99" s="72"/>
      <c r="V99" s="72"/>
    </row>
    <row r="100" spans="1:22" s="1" customFormat="1" x14ac:dyDescent="0.3">
      <c r="A100" s="83"/>
      <c r="B100" s="83"/>
      <c r="C100" s="83"/>
      <c r="D100" s="86"/>
      <c r="E100" s="85"/>
      <c r="F100" s="83"/>
      <c r="G100" s="86"/>
      <c r="H100" s="89"/>
      <c r="I100" s="87"/>
      <c r="J100" s="87"/>
      <c r="K100" s="88"/>
      <c r="L100" s="84"/>
      <c r="M100" s="121"/>
      <c r="N100" s="72">
        <f t="shared" si="12"/>
        <v>0</v>
      </c>
      <c r="O100" s="72">
        <f t="shared" si="10"/>
        <v>0</v>
      </c>
      <c r="P100" s="72">
        <f t="shared" si="13"/>
        <v>0</v>
      </c>
      <c r="Q100" s="72">
        <f t="shared" si="14"/>
        <v>0</v>
      </c>
      <c r="R100" s="1">
        <f t="shared" si="16"/>
        <v>0</v>
      </c>
      <c r="S100" s="72">
        <f t="shared" si="15"/>
        <v>0</v>
      </c>
      <c r="T100" s="72">
        <f t="shared" si="11"/>
        <v>0</v>
      </c>
      <c r="U100" s="72"/>
      <c r="V100" s="72"/>
    </row>
    <row r="101" spans="1:22" s="1" customFormat="1" x14ac:dyDescent="0.3">
      <c r="A101" s="83"/>
      <c r="B101" s="83"/>
      <c r="C101" s="83"/>
      <c r="D101" s="86"/>
      <c r="E101" s="85"/>
      <c r="F101" s="83"/>
      <c r="G101" s="86"/>
      <c r="H101" s="89"/>
      <c r="I101" s="87"/>
      <c r="J101" s="87"/>
      <c r="K101" s="88"/>
      <c r="L101" s="84"/>
      <c r="M101" s="121"/>
      <c r="N101" s="72">
        <f t="shared" si="12"/>
        <v>0</v>
      </c>
      <c r="O101" s="72">
        <f t="shared" si="10"/>
        <v>0</v>
      </c>
      <c r="P101" s="72">
        <f t="shared" si="13"/>
        <v>0</v>
      </c>
      <c r="Q101" s="72">
        <f t="shared" si="14"/>
        <v>0</v>
      </c>
      <c r="R101" s="1">
        <f t="shared" si="16"/>
        <v>0</v>
      </c>
      <c r="S101" s="72">
        <f t="shared" si="15"/>
        <v>0</v>
      </c>
      <c r="T101" s="72">
        <f t="shared" si="11"/>
        <v>0</v>
      </c>
      <c r="U101" s="72"/>
      <c r="V101" s="72"/>
    </row>
    <row r="102" spans="1:22" s="1" customFormat="1" x14ac:dyDescent="0.3">
      <c r="A102" s="83"/>
      <c r="B102" s="83"/>
      <c r="C102" s="83"/>
      <c r="D102" s="86"/>
      <c r="E102" s="85"/>
      <c r="F102" s="83"/>
      <c r="G102" s="86"/>
      <c r="H102" s="89"/>
      <c r="I102" s="87"/>
      <c r="J102" s="87"/>
      <c r="K102" s="88"/>
      <c r="L102" s="84"/>
      <c r="M102" s="121"/>
      <c r="N102" s="72">
        <f t="shared" si="12"/>
        <v>0</v>
      </c>
      <c r="O102" s="72">
        <f t="shared" si="10"/>
        <v>0</v>
      </c>
      <c r="P102" s="72">
        <f t="shared" si="13"/>
        <v>0</v>
      </c>
      <c r="Q102" s="72">
        <f t="shared" si="14"/>
        <v>0</v>
      </c>
      <c r="R102" s="1">
        <f t="shared" si="16"/>
        <v>0</v>
      </c>
      <c r="S102" s="72">
        <f t="shared" si="15"/>
        <v>0</v>
      </c>
      <c r="T102" s="72">
        <f t="shared" si="11"/>
        <v>0</v>
      </c>
      <c r="U102" s="72"/>
      <c r="V102" s="72"/>
    </row>
    <row r="103" spans="1:22" s="1" customFormat="1" x14ac:dyDescent="0.3">
      <c r="A103" s="83"/>
      <c r="B103" s="83"/>
      <c r="C103" s="83"/>
      <c r="D103" s="86"/>
      <c r="E103" s="85"/>
      <c r="F103" s="83"/>
      <c r="G103" s="86"/>
      <c r="H103" s="89"/>
      <c r="I103" s="87"/>
      <c r="J103" s="87"/>
      <c r="K103" s="88"/>
      <c r="L103" s="84"/>
      <c r="M103" s="121"/>
      <c r="N103" s="72">
        <f t="shared" si="12"/>
        <v>0</v>
      </c>
      <c r="O103" s="72">
        <f t="shared" si="10"/>
        <v>0</v>
      </c>
      <c r="P103" s="72">
        <f t="shared" si="13"/>
        <v>0</v>
      </c>
      <c r="Q103" s="72">
        <f t="shared" si="14"/>
        <v>0</v>
      </c>
      <c r="R103" s="1">
        <f t="shared" si="16"/>
        <v>0</v>
      </c>
      <c r="S103" s="72">
        <f t="shared" si="15"/>
        <v>0</v>
      </c>
      <c r="T103" s="72">
        <f t="shared" si="11"/>
        <v>0</v>
      </c>
      <c r="U103" s="72"/>
      <c r="V103" s="72"/>
    </row>
    <row r="104" spans="1:22" s="1" customFormat="1" x14ac:dyDescent="0.3">
      <c r="A104" s="83"/>
      <c r="B104" s="83"/>
      <c r="C104" s="83"/>
      <c r="D104" s="86"/>
      <c r="E104" s="85"/>
      <c r="F104" s="83"/>
      <c r="G104" s="86"/>
      <c r="H104" s="89"/>
      <c r="I104" s="87"/>
      <c r="J104" s="87"/>
      <c r="K104" s="88"/>
      <c r="L104" s="84"/>
      <c r="M104" s="121"/>
      <c r="N104" s="72">
        <f t="shared" si="12"/>
        <v>0</v>
      </c>
      <c r="O104" s="72">
        <f t="shared" si="10"/>
        <v>0</v>
      </c>
      <c r="P104" s="72">
        <f t="shared" si="13"/>
        <v>0</v>
      </c>
      <c r="Q104" s="72">
        <f t="shared" si="14"/>
        <v>0</v>
      </c>
      <c r="R104" s="1">
        <f t="shared" si="16"/>
        <v>0</v>
      </c>
      <c r="S104" s="72">
        <f t="shared" si="15"/>
        <v>0</v>
      </c>
      <c r="T104" s="72">
        <f t="shared" si="11"/>
        <v>0</v>
      </c>
      <c r="U104" s="72"/>
      <c r="V104" s="72"/>
    </row>
    <row r="105" spans="1:22" s="1" customFormat="1" x14ac:dyDescent="0.3">
      <c r="A105" s="83"/>
      <c r="B105" s="83"/>
      <c r="C105" s="83"/>
      <c r="D105" s="86"/>
      <c r="E105" s="85"/>
      <c r="F105" s="83"/>
      <c r="G105" s="86"/>
      <c r="H105" s="89"/>
      <c r="I105" s="87"/>
      <c r="J105" s="87"/>
      <c r="K105" s="88"/>
      <c r="L105" s="84"/>
      <c r="M105" s="121"/>
      <c r="N105" s="72">
        <f t="shared" si="12"/>
        <v>0</v>
      </c>
      <c r="O105" s="72">
        <f t="shared" si="10"/>
        <v>0</v>
      </c>
      <c r="P105" s="72">
        <f t="shared" si="13"/>
        <v>0</v>
      </c>
      <c r="Q105" s="72">
        <f t="shared" si="14"/>
        <v>0</v>
      </c>
      <c r="R105" s="1">
        <f t="shared" si="16"/>
        <v>0</v>
      </c>
      <c r="S105" s="72">
        <f t="shared" si="15"/>
        <v>0</v>
      </c>
      <c r="T105" s="72">
        <f t="shared" si="11"/>
        <v>0</v>
      </c>
      <c r="U105" s="72"/>
      <c r="V105" s="72"/>
    </row>
    <row r="106" spans="1:22" s="1" customFormat="1" x14ac:dyDescent="0.3">
      <c r="A106" s="83"/>
      <c r="B106" s="83"/>
      <c r="C106" s="83"/>
      <c r="D106" s="86"/>
      <c r="E106" s="85"/>
      <c r="F106" s="83"/>
      <c r="G106" s="86"/>
      <c r="H106" s="89"/>
      <c r="I106" s="87"/>
      <c r="J106" s="87"/>
      <c r="K106" s="88"/>
      <c r="L106" s="84"/>
      <c r="M106" s="121"/>
      <c r="N106" s="72">
        <f t="shared" si="12"/>
        <v>0</v>
      </c>
      <c r="O106" s="72">
        <f t="shared" si="10"/>
        <v>0</v>
      </c>
      <c r="P106" s="72">
        <f t="shared" si="13"/>
        <v>0</v>
      </c>
      <c r="Q106" s="72">
        <f t="shared" si="14"/>
        <v>0</v>
      </c>
      <c r="R106" s="1">
        <f t="shared" si="16"/>
        <v>0</v>
      </c>
      <c r="S106" s="72">
        <f t="shared" si="15"/>
        <v>0</v>
      </c>
      <c r="T106" s="72">
        <f t="shared" si="11"/>
        <v>0</v>
      </c>
      <c r="U106" s="72"/>
      <c r="V106" s="72"/>
    </row>
    <row r="107" spans="1:22" s="1" customFormat="1" x14ac:dyDescent="0.3">
      <c r="A107" s="83"/>
      <c r="B107" s="83"/>
      <c r="C107" s="83"/>
      <c r="D107" s="86"/>
      <c r="E107" s="85"/>
      <c r="F107" s="83"/>
      <c r="G107" s="86"/>
      <c r="H107" s="89"/>
      <c r="I107" s="87"/>
      <c r="J107" s="87"/>
      <c r="K107" s="88"/>
      <c r="L107" s="84"/>
      <c r="M107" s="121"/>
      <c r="N107" s="72">
        <f t="shared" si="12"/>
        <v>0</v>
      </c>
      <c r="O107" s="72">
        <f t="shared" si="10"/>
        <v>0</v>
      </c>
      <c r="P107" s="72">
        <f t="shared" si="13"/>
        <v>0</v>
      </c>
      <c r="Q107" s="72">
        <f t="shared" si="14"/>
        <v>0</v>
      </c>
      <c r="R107" s="1">
        <f t="shared" si="16"/>
        <v>0</v>
      </c>
      <c r="S107" s="72">
        <f t="shared" si="15"/>
        <v>0</v>
      </c>
      <c r="T107" s="72">
        <f t="shared" si="11"/>
        <v>0</v>
      </c>
      <c r="U107" s="72"/>
      <c r="V107" s="72"/>
    </row>
    <row r="108" spans="1:22" s="1" customFormat="1" x14ac:dyDescent="0.3">
      <c r="A108" s="83"/>
      <c r="B108" s="83"/>
      <c r="C108" s="83"/>
      <c r="D108" s="86"/>
      <c r="E108" s="85"/>
      <c r="F108" s="83"/>
      <c r="G108" s="86"/>
      <c r="H108" s="89"/>
      <c r="I108" s="87"/>
      <c r="J108" s="87"/>
      <c r="K108" s="88"/>
      <c r="L108" s="84"/>
      <c r="M108" s="121"/>
      <c r="N108" s="72">
        <f t="shared" si="12"/>
        <v>0</v>
      </c>
      <c r="O108" s="72">
        <f t="shared" si="10"/>
        <v>0</v>
      </c>
      <c r="P108" s="72">
        <f t="shared" si="13"/>
        <v>0</v>
      </c>
      <c r="Q108" s="72">
        <f t="shared" si="14"/>
        <v>0</v>
      </c>
      <c r="R108" s="1">
        <f t="shared" si="16"/>
        <v>0</v>
      </c>
      <c r="S108" s="72">
        <f t="shared" si="15"/>
        <v>0</v>
      </c>
      <c r="T108" s="72">
        <f t="shared" si="11"/>
        <v>0</v>
      </c>
      <c r="U108" s="72"/>
      <c r="V108" s="72"/>
    </row>
    <row r="109" spans="1:22" s="1" customFormat="1" x14ac:dyDescent="0.3">
      <c r="A109" s="83"/>
      <c r="B109" s="83"/>
      <c r="C109" s="83"/>
      <c r="D109" s="86"/>
      <c r="E109" s="85"/>
      <c r="F109" s="83"/>
      <c r="G109" s="86"/>
      <c r="H109" s="89"/>
      <c r="I109" s="87"/>
      <c r="J109" s="87"/>
      <c r="K109" s="88"/>
      <c r="L109" s="84"/>
      <c r="M109" s="121"/>
      <c r="N109" s="72">
        <f t="shared" si="12"/>
        <v>0</v>
      </c>
      <c r="O109" s="72">
        <f t="shared" si="10"/>
        <v>0</v>
      </c>
      <c r="P109" s="72">
        <f t="shared" si="13"/>
        <v>0</v>
      </c>
      <c r="Q109" s="72">
        <f t="shared" si="14"/>
        <v>0</v>
      </c>
      <c r="R109" s="1">
        <f t="shared" si="16"/>
        <v>0</v>
      </c>
      <c r="S109" s="72">
        <f t="shared" si="15"/>
        <v>0</v>
      </c>
      <c r="T109" s="72">
        <f t="shared" si="11"/>
        <v>0</v>
      </c>
      <c r="U109" s="72"/>
      <c r="V109" s="72"/>
    </row>
    <row r="110" spans="1:22" s="1" customFormat="1" x14ac:dyDescent="0.3">
      <c r="A110" s="83"/>
      <c r="B110" s="83"/>
      <c r="C110" s="83"/>
      <c r="D110" s="86"/>
      <c r="E110" s="85"/>
      <c r="F110" s="83"/>
      <c r="G110" s="86"/>
      <c r="H110" s="89"/>
      <c r="I110" s="87"/>
      <c r="J110" s="87"/>
      <c r="K110" s="88"/>
      <c r="L110" s="84"/>
      <c r="M110" s="121"/>
      <c r="N110" s="72">
        <f t="shared" si="12"/>
        <v>0</v>
      </c>
      <c r="O110" s="72">
        <f t="shared" si="10"/>
        <v>0</v>
      </c>
      <c r="P110" s="72">
        <f t="shared" si="13"/>
        <v>0</v>
      </c>
      <c r="Q110" s="72">
        <f t="shared" si="14"/>
        <v>0</v>
      </c>
      <c r="R110" s="1">
        <f t="shared" si="16"/>
        <v>0</v>
      </c>
      <c r="S110" s="72">
        <f t="shared" si="15"/>
        <v>0</v>
      </c>
      <c r="T110" s="72">
        <f t="shared" si="11"/>
        <v>0</v>
      </c>
      <c r="U110" s="72"/>
      <c r="V110" s="72"/>
    </row>
    <row r="111" spans="1:22" s="1" customFormat="1" x14ac:dyDescent="0.3">
      <c r="A111" s="83"/>
      <c r="B111" s="83"/>
      <c r="C111" s="83"/>
      <c r="D111" s="86"/>
      <c r="E111" s="85"/>
      <c r="F111" s="83"/>
      <c r="G111" s="86"/>
      <c r="H111" s="89"/>
      <c r="I111" s="87"/>
      <c r="J111" s="87"/>
      <c r="K111" s="88"/>
      <c r="L111" s="84"/>
      <c r="M111" s="121"/>
      <c r="N111" s="72">
        <f t="shared" si="12"/>
        <v>0</v>
      </c>
      <c r="O111" s="72">
        <f t="shared" si="10"/>
        <v>0</v>
      </c>
      <c r="P111" s="72">
        <f t="shared" si="13"/>
        <v>0</v>
      </c>
      <c r="Q111" s="72">
        <f t="shared" si="14"/>
        <v>0</v>
      </c>
      <c r="R111" s="1">
        <f t="shared" si="16"/>
        <v>0</v>
      </c>
      <c r="S111" s="72">
        <f t="shared" si="15"/>
        <v>0</v>
      </c>
      <c r="T111" s="72">
        <f t="shared" si="11"/>
        <v>0</v>
      </c>
      <c r="U111" s="72"/>
      <c r="V111" s="72"/>
    </row>
    <row r="112" spans="1:22" s="1" customFormat="1" x14ac:dyDescent="0.3">
      <c r="A112" s="83"/>
      <c r="B112" s="83"/>
      <c r="C112" s="83"/>
      <c r="D112" s="86"/>
      <c r="E112" s="85"/>
      <c r="F112" s="83"/>
      <c r="G112" s="86"/>
      <c r="H112" s="89"/>
      <c r="I112" s="87"/>
      <c r="J112" s="87"/>
      <c r="K112" s="88"/>
      <c r="L112" s="84"/>
      <c r="M112" s="121"/>
      <c r="N112" s="72">
        <f t="shared" si="12"/>
        <v>0</v>
      </c>
      <c r="O112" s="72">
        <f t="shared" si="10"/>
        <v>0</v>
      </c>
      <c r="P112" s="72">
        <f t="shared" si="13"/>
        <v>0</v>
      </c>
      <c r="Q112" s="72">
        <f t="shared" si="14"/>
        <v>0</v>
      </c>
      <c r="R112" s="1">
        <f t="shared" si="16"/>
        <v>0</v>
      </c>
      <c r="S112" s="72">
        <f t="shared" si="15"/>
        <v>0</v>
      </c>
      <c r="T112" s="72">
        <f t="shared" si="11"/>
        <v>0</v>
      </c>
      <c r="U112" s="72"/>
      <c r="V112" s="72"/>
    </row>
    <row r="113" spans="1:22" s="1" customFormat="1" x14ac:dyDescent="0.3">
      <c r="A113" s="83"/>
      <c r="B113" s="83"/>
      <c r="C113" s="83"/>
      <c r="D113" s="86"/>
      <c r="E113" s="85"/>
      <c r="F113" s="83"/>
      <c r="G113" s="86"/>
      <c r="H113" s="89"/>
      <c r="I113" s="87"/>
      <c r="J113" s="87"/>
      <c r="K113" s="88"/>
      <c r="L113" s="84"/>
      <c r="M113" s="121"/>
      <c r="N113" s="72">
        <f t="shared" si="12"/>
        <v>0</v>
      </c>
      <c r="O113" s="72">
        <f t="shared" si="10"/>
        <v>0</v>
      </c>
      <c r="P113" s="72">
        <f t="shared" si="13"/>
        <v>0</v>
      </c>
      <c r="Q113" s="72">
        <f t="shared" si="14"/>
        <v>0</v>
      </c>
      <c r="R113" s="1">
        <f t="shared" si="16"/>
        <v>0</v>
      </c>
      <c r="S113" s="72">
        <f t="shared" si="15"/>
        <v>0</v>
      </c>
      <c r="T113" s="72">
        <f t="shared" si="11"/>
        <v>0</v>
      </c>
      <c r="U113" s="72"/>
      <c r="V113" s="72"/>
    </row>
    <row r="114" spans="1:22" s="1" customFormat="1" x14ac:dyDescent="0.3">
      <c r="A114" s="83"/>
      <c r="B114" s="83"/>
      <c r="C114" s="83"/>
      <c r="D114" s="86"/>
      <c r="E114" s="85"/>
      <c r="F114" s="83"/>
      <c r="G114" s="86"/>
      <c r="H114" s="89"/>
      <c r="I114" s="87"/>
      <c r="J114" s="87"/>
      <c r="K114" s="88"/>
      <c r="L114" s="84"/>
      <c r="M114" s="121"/>
      <c r="N114" s="72">
        <f t="shared" si="12"/>
        <v>0</v>
      </c>
      <c r="O114" s="72">
        <f t="shared" si="10"/>
        <v>0</v>
      </c>
      <c r="P114" s="72">
        <f t="shared" si="13"/>
        <v>0</v>
      </c>
      <c r="Q114" s="72">
        <f t="shared" si="14"/>
        <v>0</v>
      </c>
      <c r="R114" s="1">
        <f t="shared" si="16"/>
        <v>0</v>
      </c>
      <c r="S114" s="72">
        <f t="shared" si="15"/>
        <v>0</v>
      </c>
      <c r="T114" s="72">
        <f t="shared" si="11"/>
        <v>0</v>
      </c>
      <c r="U114" s="72"/>
      <c r="V114" s="72"/>
    </row>
    <row r="115" spans="1:22" s="1" customFormat="1" x14ac:dyDescent="0.3">
      <c r="A115" s="83"/>
      <c r="B115" s="83"/>
      <c r="C115" s="83"/>
      <c r="D115" s="86"/>
      <c r="E115" s="85"/>
      <c r="F115" s="83"/>
      <c r="G115" s="86"/>
      <c r="H115" s="89"/>
      <c r="I115" s="87"/>
      <c r="J115" s="87"/>
      <c r="K115" s="88"/>
      <c r="L115" s="84"/>
      <c r="M115" s="121"/>
      <c r="N115" s="72">
        <f t="shared" si="12"/>
        <v>0</v>
      </c>
      <c r="O115" s="72">
        <f t="shared" si="10"/>
        <v>0</v>
      </c>
      <c r="P115" s="72">
        <f t="shared" si="13"/>
        <v>0</v>
      </c>
      <c r="Q115" s="72">
        <f t="shared" si="14"/>
        <v>0</v>
      </c>
      <c r="R115" s="1">
        <f t="shared" si="16"/>
        <v>0</v>
      </c>
      <c r="S115" s="72">
        <f t="shared" si="15"/>
        <v>0</v>
      </c>
      <c r="T115" s="72">
        <f t="shared" si="11"/>
        <v>0</v>
      </c>
      <c r="U115" s="72"/>
      <c r="V115" s="72"/>
    </row>
    <row r="116" spans="1:22" s="1" customFormat="1" x14ac:dyDescent="0.3">
      <c r="A116" s="83"/>
      <c r="B116" s="83"/>
      <c r="C116" s="83"/>
      <c r="D116" s="86"/>
      <c r="E116" s="85"/>
      <c r="F116" s="83"/>
      <c r="G116" s="86"/>
      <c r="H116" s="89"/>
      <c r="I116" s="87"/>
      <c r="J116" s="87"/>
      <c r="K116" s="88"/>
      <c r="L116" s="84"/>
      <c r="M116" s="121"/>
      <c r="N116" s="72">
        <f t="shared" si="12"/>
        <v>0</v>
      </c>
      <c r="O116" s="72">
        <f t="shared" si="10"/>
        <v>0</v>
      </c>
      <c r="P116" s="72">
        <f t="shared" si="13"/>
        <v>0</v>
      </c>
      <c r="Q116" s="72">
        <f t="shared" si="14"/>
        <v>0</v>
      </c>
      <c r="R116" s="1">
        <f t="shared" si="16"/>
        <v>0</v>
      </c>
      <c r="S116" s="72">
        <f t="shared" si="15"/>
        <v>0</v>
      </c>
      <c r="T116" s="72">
        <f t="shared" si="11"/>
        <v>0</v>
      </c>
      <c r="U116" s="72"/>
      <c r="V116" s="72"/>
    </row>
    <row r="117" spans="1:22" s="1" customFormat="1" x14ac:dyDescent="0.3">
      <c r="A117" s="83"/>
      <c r="B117" s="83"/>
      <c r="C117" s="83"/>
      <c r="D117" s="91"/>
      <c r="E117" s="83"/>
      <c r="F117" s="84"/>
      <c r="G117" s="91"/>
      <c r="H117" s="89"/>
      <c r="I117" s="89"/>
      <c r="J117" s="91"/>
      <c r="K117" s="88"/>
      <c r="L117" s="84"/>
      <c r="M117" s="121"/>
      <c r="N117" s="72">
        <f t="shared" si="12"/>
        <v>0</v>
      </c>
      <c r="O117" s="72">
        <f>IF(AND(A117&gt;0,B117&lt;&gt;""),IF(C117="",1,0),0)</f>
        <v>0</v>
      </c>
      <c r="P117" s="72">
        <f t="shared" si="13"/>
        <v>0</v>
      </c>
      <c r="Q117" s="72">
        <f t="shared" si="14"/>
        <v>0</v>
      </c>
      <c r="R117" s="1">
        <f t="shared" si="16"/>
        <v>0</v>
      </c>
      <c r="S117" s="72">
        <f t="shared" si="15"/>
        <v>0</v>
      </c>
      <c r="T117" s="72">
        <f t="shared" si="11"/>
        <v>0</v>
      </c>
      <c r="U117" s="72"/>
      <c r="V117" s="72"/>
    </row>
    <row r="118" spans="1:22" s="1" customFormat="1" x14ac:dyDescent="0.3">
      <c r="A118" s="83"/>
      <c r="B118" s="83"/>
      <c r="C118" s="83"/>
      <c r="D118" s="91"/>
      <c r="E118" s="83"/>
      <c r="F118" s="84"/>
      <c r="G118" s="91"/>
      <c r="H118" s="89"/>
      <c r="I118" s="89"/>
      <c r="J118" s="91"/>
      <c r="K118" s="88"/>
      <c r="L118" s="84"/>
      <c r="M118" s="118"/>
      <c r="N118" s="72">
        <f t="shared" si="12"/>
        <v>0</v>
      </c>
      <c r="O118" s="72">
        <f t="shared" ref="O118:O181" si="17">IF(AND(A118&gt;0,B118&lt;&gt;""),IF(C118="",1,0),0)</f>
        <v>0</v>
      </c>
      <c r="P118" s="72">
        <f t="shared" si="13"/>
        <v>0</v>
      </c>
      <c r="Q118" s="72">
        <f t="shared" si="14"/>
        <v>0</v>
      </c>
      <c r="R118" s="1">
        <f t="shared" si="16"/>
        <v>0</v>
      </c>
      <c r="S118" s="72">
        <f t="shared" si="15"/>
        <v>0</v>
      </c>
      <c r="T118" s="72">
        <f t="shared" si="11"/>
        <v>0</v>
      </c>
      <c r="U118" s="72"/>
      <c r="V118" s="72"/>
    </row>
    <row r="119" spans="1:22" s="1" customFormat="1" x14ac:dyDescent="0.3">
      <c r="A119" s="83"/>
      <c r="B119" s="83"/>
      <c r="C119" s="83"/>
      <c r="D119" s="91"/>
      <c r="E119" s="83"/>
      <c r="F119" s="84"/>
      <c r="G119" s="91"/>
      <c r="H119" s="89"/>
      <c r="I119" s="89"/>
      <c r="J119" s="91"/>
      <c r="K119" s="88"/>
      <c r="L119" s="84"/>
      <c r="M119" s="118"/>
      <c r="N119" s="72">
        <f t="shared" si="12"/>
        <v>0</v>
      </c>
      <c r="O119" s="72">
        <f t="shared" si="17"/>
        <v>0</v>
      </c>
      <c r="P119" s="72">
        <f t="shared" si="13"/>
        <v>0</v>
      </c>
      <c r="Q119" s="72">
        <f t="shared" si="14"/>
        <v>0</v>
      </c>
      <c r="R119" s="1">
        <f t="shared" si="16"/>
        <v>0</v>
      </c>
      <c r="S119" s="72">
        <f t="shared" si="15"/>
        <v>0</v>
      </c>
      <c r="T119" s="72">
        <f t="shared" si="11"/>
        <v>0</v>
      </c>
      <c r="U119" s="72"/>
      <c r="V119" s="72"/>
    </row>
    <row r="120" spans="1:22" s="1" customFormat="1" x14ac:dyDescent="0.3">
      <c r="A120" s="83"/>
      <c r="B120" s="83"/>
      <c r="C120" s="83"/>
      <c r="D120" s="91"/>
      <c r="E120" s="83"/>
      <c r="F120" s="84"/>
      <c r="G120" s="91"/>
      <c r="H120" s="89"/>
      <c r="I120" s="89"/>
      <c r="J120" s="91"/>
      <c r="K120" s="88"/>
      <c r="L120" s="84"/>
      <c r="M120" s="118"/>
      <c r="N120" s="72">
        <f t="shared" si="12"/>
        <v>0</v>
      </c>
      <c r="O120" s="72">
        <f t="shared" si="17"/>
        <v>0</v>
      </c>
      <c r="P120" s="72">
        <f t="shared" si="13"/>
        <v>0</v>
      </c>
      <c r="Q120" s="72">
        <f t="shared" si="14"/>
        <v>0</v>
      </c>
      <c r="R120" s="1">
        <f t="shared" si="16"/>
        <v>0</v>
      </c>
      <c r="S120" s="72">
        <f t="shared" si="15"/>
        <v>0</v>
      </c>
      <c r="T120" s="72">
        <f t="shared" si="11"/>
        <v>0</v>
      </c>
      <c r="U120" s="72"/>
      <c r="V120" s="72"/>
    </row>
    <row r="121" spans="1:22" s="1" customFormat="1" x14ac:dyDescent="0.3">
      <c r="A121" s="83"/>
      <c r="B121" s="83"/>
      <c r="C121" s="83"/>
      <c r="D121" s="91"/>
      <c r="E121" s="83"/>
      <c r="F121" s="84"/>
      <c r="G121" s="91"/>
      <c r="H121" s="89"/>
      <c r="I121" s="89"/>
      <c r="J121" s="91"/>
      <c r="K121" s="88"/>
      <c r="L121" s="84"/>
      <c r="M121" s="118"/>
      <c r="N121" s="72">
        <f t="shared" si="12"/>
        <v>0</v>
      </c>
      <c r="O121" s="72">
        <f t="shared" si="17"/>
        <v>0</v>
      </c>
      <c r="P121" s="72">
        <f t="shared" si="13"/>
        <v>0</v>
      </c>
      <c r="Q121" s="72">
        <f t="shared" si="14"/>
        <v>0</v>
      </c>
      <c r="R121" s="1">
        <f t="shared" si="16"/>
        <v>0</v>
      </c>
      <c r="S121" s="72">
        <f t="shared" si="15"/>
        <v>0</v>
      </c>
      <c r="T121" s="72">
        <f t="shared" si="11"/>
        <v>0</v>
      </c>
      <c r="U121" s="72"/>
      <c r="V121" s="72"/>
    </row>
    <row r="122" spans="1:22" s="1" customFormat="1" x14ac:dyDescent="0.3">
      <c r="A122" s="83"/>
      <c r="B122" s="83"/>
      <c r="C122" s="83"/>
      <c r="D122" s="91"/>
      <c r="E122" s="83"/>
      <c r="F122" s="84"/>
      <c r="G122" s="91"/>
      <c r="H122" s="89"/>
      <c r="I122" s="89"/>
      <c r="J122" s="91"/>
      <c r="K122" s="88"/>
      <c r="L122" s="84"/>
      <c r="M122" s="118"/>
      <c r="N122" s="72">
        <f t="shared" si="12"/>
        <v>0</v>
      </c>
      <c r="O122" s="72">
        <f t="shared" si="17"/>
        <v>0</v>
      </c>
      <c r="P122" s="72">
        <f t="shared" si="13"/>
        <v>0</v>
      </c>
      <c r="Q122" s="72">
        <f t="shared" si="14"/>
        <v>0</v>
      </c>
      <c r="R122" s="1">
        <f t="shared" si="16"/>
        <v>0</v>
      </c>
      <c r="S122" s="72">
        <f t="shared" si="15"/>
        <v>0</v>
      </c>
      <c r="T122" s="72">
        <f t="shared" si="11"/>
        <v>0</v>
      </c>
      <c r="U122" s="72"/>
      <c r="V122" s="72"/>
    </row>
    <row r="123" spans="1:22" s="1" customFormat="1" x14ac:dyDescent="0.3">
      <c r="A123" s="83"/>
      <c r="B123" s="83"/>
      <c r="C123" s="83"/>
      <c r="D123" s="91"/>
      <c r="E123" s="83"/>
      <c r="F123" s="84"/>
      <c r="G123" s="91"/>
      <c r="H123" s="89"/>
      <c r="I123" s="89"/>
      <c r="J123" s="91"/>
      <c r="K123" s="88"/>
      <c r="L123" s="84"/>
      <c r="M123" s="118"/>
      <c r="N123" s="72">
        <f t="shared" si="12"/>
        <v>0</v>
      </c>
      <c r="O123" s="72">
        <f t="shared" si="17"/>
        <v>0</v>
      </c>
      <c r="P123" s="72">
        <f t="shared" si="13"/>
        <v>0</v>
      </c>
      <c r="Q123" s="72">
        <f t="shared" si="14"/>
        <v>0</v>
      </c>
      <c r="R123" s="1">
        <f t="shared" si="16"/>
        <v>0</v>
      </c>
      <c r="S123" s="72">
        <f t="shared" si="15"/>
        <v>0</v>
      </c>
      <c r="T123" s="72">
        <f t="shared" si="11"/>
        <v>0</v>
      </c>
      <c r="U123" s="72"/>
      <c r="V123" s="72"/>
    </row>
    <row r="124" spans="1:22" s="1" customFormat="1" x14ac:dyDescent="0.3">
      <c r="A124" s="83"/>
      <c r="B124" s="83"/>
      <c r="C124" s="83"/>
      <c r="D124" s="91"/>
      <c r="E124" s="83"/>
      <c r="F124" s="84"/>
      <c r="G124" s="91"/>
      <c r="H124" s="89"/>
      <c r="I124" s="89"/>
      <c r="J124" s="91"/>
      <c r="K124" s="88"/>
      <c r="L124" s="84"/>
      <c r="M124" s="118"/>
      <c r="N124" s="72">
        <f t="shared" si="12"/>
        <v>0</v>
      </c>
      <c r="O124" s="72">
        <f t="shared" si="17"/>
        <v>0</v>
      </c>
      <c r="P124" s="72">
        <f t="shared" si="13"/>
        <v>0</v>
      </c>
      <c r="Q124" s="72">
        <f t="shared" si="14"/>
        <v>0</v>
      </c>
      <c r="R124" s="1">
        <f t="shared" si="16"/>
        <v>0</v>
      </c>
      <c r="S124" s="72">
        <f t="shared" si="15"/>
        <v>0</v>
      </c>
      <c r="T124" s="72">
        <f t="shared" si="11"/>
        <v>0</v>
      </c>
      <c r="U124" s="72"/>
      <c r="V124" s="72"/>
    </row>
    <row r="125" spans="1:22" s="1" customFormat="1" x14ac:dyDescent="0.3">
      <c r="A125" s="83"/>
      <c r="B125" s="83"/>
      <c r="C125" s="83"/>
      <c r="D125" s="91"/>
      <c r="E125" s="83"/>
      <c r="F125" s="84"/>
      <c r="G125" s="91"/>
      <c r="H125" s="89"/>
      <c r="I125" s="89"/>
      <c r="J125" s="91"/>
      <c r="K125" s="88"/>
      <c r="L125" s="84"/>
      <c r="M125" s="118"/>
      <c r="N125" s="72">
        <f t="shared" si="12"/>
        <v>0</v>
      </c>
      <c r="O125" s="72">
        <f t="shared" si="17"/>
        <v>0</v>
      </c>
      <c r="P125" s="72">
        <f t="shared" si="13"/>
        <v>0</v>
      </c>
      <c r="Q125" s="72">
        <f t="shared" si="14"/>
        <v>0</v>
      </c>
      <c r="R125" s="1">
        <f t="shared" si="16"/>
        <v>0</v>
      </c>
      <c r="S125" s="72">
        <f t="shared" si="15"/>
        <v>0</v>
      </c>
      <c r="T125" s="72">
        <f t="shared" si="11"/>
        <v>0</v>
      </c>
      <c r="U125" s="72"/>
      <c r="V125" s="72"/>
    </row>
    <row r="126" spans="1:22" s="1" customFormat="1" x14ac:dyDescent="0.3">
      <c r="A126" s="83"/>
      <c r="B126" s="83"/>
      <c r="C126" s="83"/>
      <c r="D126" s="91"/>
      <c r="E126" s="83"/>
      <c r="F126" s="84"/>
      <c r="G126" s="91"/>
      <c r="H126" s="89"/>
      <c r="I126" s="89"/>
      <c r="J126" s="91"/>
      <c r="K126" s="88"/>
      <c r="L126" s="84"/>
      <c r="M126" s="118"/>
      <c r="N126" s="72">
        <f t="shared" si="12"/>
        <v>0</v>
      </c>
      <c r="O126" s="72">
        <f t="shared" si="17"/>
        <v>0</v>
      </c>
      <c r="P126" s="72">
        <f t="shared" si="13"/>
        <v>0</v>
      </c>
      <c r="Q126" s="72">
        <f t="shared" si="14"/>
        <v>0</v>
      </c>
      <c r="R126" s="1">
        <f t="shared" si="16"/>
        <v>0</v>
      </c>
      <c r="S126" s="72">
        <f t="shared" si="15"/>
        <v>0</v>
      </c>
      <c r="T126" s="72">
        <f t="shared" si="11"/>
        <v>0</v>
      </c>
      <c r="U126" s="72"/>
      <c r="V126" s="72"/>
    </row>
    <row r="127" spans="1:22" s="1" customFormat="1" x14ac:dyDescent="0.3">
      <c r="A127" s="83"/>
      <c r="B127" s="83"/>
      <c r="C127" s="83"/>
      <c r="D127" s="91"/>
      <c r="E127" s="83"/>
      <c r="F127" s="84"/>
      <c r="G127" s="91"/>
      <c r="H127" s="89"/>
      <c r="I127" s="89"/>
      <c r="J127" s="91"/>
      <c r="K127" s="88"/>
      <c r="L127" s="84"/>
      <c r="M127" s="118"/>
      <c r="N127" s="72">
        <f t="shared" si="12"/>
        <v>0</v>
      </c>
      <c r="O127" s="72">
        <f t="shared" si="17"/>
        <v>0</v>
      </c>
      <c r="P127" s="72">
        <f t="shared" si="13"/>
        <v>0</v>
      </c>
      <c r="Q127" s="72">
        <f t="shared" si="14"/>
        <v>0</v>
      </c>
      <c r="R127" s="1">
        <f t="shared" si="16"/>
        <v>0</v>
      </c>
      <c r="S127" s="72">
        <f t="shared" si="15"/>
        <v>0</v>
      </c>
      <c r="T127" s="72">
        <f t="shared" si="11"/>
        <v>0</v>
      </c>
      <c r="U127" s="72"/>
      <c r="V127" s="72"/>
    </row>
    <row r="128" spans="1:22" s="1" customFormat="1" x14ac:dyDescent="0.3">
      <c r="A128" s="83"/>
      <c r="B128" s="83"/>
      <c r="C128" s="83"/>
      <c r="D128" s="91"/>
      <c r="E128" s="83"/>
      <c r="F128" s="84"/>
      <c r="G128" s="91"/>
      <c r="H128" s="89"/>
      <c r="I128" s="89"/>
      <c r="J128" s="91"/>
      <c r="K128" s="88"/>
      <c r="L128" s="84"/>
      <c r="M128" s="118"/>
      <c r="N128" s="72">
        <f t="shared" si="12"/>
        <v>0</v>
      </c>
      <c r="O128" s="72">
        <f t="shared" si="17"/>
        <v>0</v>
      </c>
      <c r="P128" s="72">
        <f t="shared" si="13"/>
        <v>0</v>
      </c>
      <c r="Q128" s="72">
        <f t="shared" si="14"/>
        <v>0</v>
      </c>
      <c r="R128" s="1">
        <f t="shared" si="16"/>
        <v>0</v>
      </c>
      <c r="S128" s="72">
        <f t="shared" si="15"/>
        <v>0</v>
      </c>
      <c r="T128" s="72">
        <f t="shared" si="11"/>
        <v>0</v>
      </c>
      <c r="U128" s="72"/>
      <c r="V128" s="72"/>
    </row>
    <row r="129" spans="1:22" s="1" customFormat="1" x14ac:dyDescent="0.3">
      <c r="A129" s="83"/>
      <c r="B129" s="83"/>
      <c r="C129" s="83"/>
      <c r="D129" s="91"/>
      <c r="E129" s="83"/>
      <c r="F129" s="84"/>
      <c r="G129" s="91"/>
      <c r="H129" s="89"/>
      <c r="I129" s="89"/>
      <c r="J129" s="91"/>
      <c r="K129" s="88"/>
      <c r="L129" s="84"/>
      <c r="M129" s="118"/>
      <c r="N129" s="72">
        <f t="shared" si="12"/>
        <v>0</v>
      </c>
      <c r="O129" s="72">
        <f t="shared" si="17"/>
        <v>0</v>
      </c>
      <c r="P129" s="72">
        <f t="shared" si="13"/>
        <v>0</v>
      </c>
      <c r="Q129" s="72">
        <f t="shared" si="14"/>
        <v>0</v>
      </c>
      <c r="R129" s="1">
        <f t="shared" si="16"/>
        <v>0</v>
      </c>
      <c r="S129" s="72">
        <f t="shared" si="15"/>
        <v>0</v>
      </c>
      <c r="T129" s="72">
        <f t="shared" si="11"/>
        <v>0</v>
      </c>
      <c r="U129" s="72"/>
      <c r="V129" s="72"/>
    </row>
    <row r="130" spans="1:22" s="1" customFormat="1" x14ac:dyDescent="0.3">
      <c r="A130" s="83"/>
      <c r="B130" s="83"/>
      <c r="C130" s="83"/>
      <c r="D130" s="91"/>
      <c r="E130" s="83"/>
      <c r="F130" s="84"/>
      <c r="G130" s="91"/>
      <c r="H130" s="89"/>
      <c r="I130" s="89"/>
      <c r="J130" s="91"/>
      <c r="K130" s="88"/>
      <c r="L130" s="84"/>
      <c r="M130" s="118"/>
      <c r="N130" s="72">
        <f t="shared" si="12"/>
        <v>0</v>
      </c>
      <c r="O130" s="72">
        <f t="shared" si="17"/>
        <v>0</v>
      </c>
      <c r="P130" s="72">
        <f t="shared" si="13"/>
        <v>0</v>
      </c>
      <c r="Q130" s="72">
        <f t="shared" si="14"/>
        <v>0</v>
      </c>
      <c r="R130" s="1">
        <f t="shared" si="16"/>
        <v>0</v>
      </c>
      <c r="S130" s="72">
        <f t="shared" si="15"/>
        <v>0</v>
      </c>
      <c r="T130" s="72">
        <f t="shared" si="11"/>
        <v>0</v>
      </c>
      <c r="U130" s="72"/>
      <c r="V130" s="72"/>
    </row>
    <row r="131" spans="1:22" s="1" customFormat="1" x14ac:dyDescent="0.3">
      <c r="A131" s="83"/>
      <c r="B131" s="83"/>
      <c r="C131" s="83"/>
      <c r="D131" s="91"/>
      <c r="E131" s="83"/>
      <c r="F131" s="84"/>
      <c r="G131" s="91"/>
      <c r="H131" s="89"/>
      <c r="I131" s="89"/>
      <c r="J131" s="91"/>
      <c r="K131" s="88"/>
      <c r="L131" s="84"/>
      <c r="M131" s="118"/>
      <c r="N131" s="72">
        <f t="shared" si="12"/>
        <v>0</v>
      </c>
      <c r="O131" s="72">
        <f t="shared" si="17"/>
        <v>0</v>
      </c>
      <c r="P131" s="72">
        <f t="shared" si="13"/>
        <v>0</v>
      </c>
      <c r="Q131" s="72">
        <f t="shared" si="14"/>
        <v>0</v>
      </c>
      <c r="R131" s="1">
        <f t="shared" si="16"/>
        <v>0</v>
      </c>
      <c r="S131" s="72">
        <f t="shared" si="15"/>
        <v>0</v>
      </c>
      <c r="T131" s="72">
        <f t="shared" si="11"/>
        <v>0</v>
      </c>
      <c r="U131" s="72"/>
      <c r="V131" s="72"/>
    </row>
    <row r="132" spans="1:22" s="1" customFormat="1" x14ac:dyDescent="0.3">
      <c r="A132" s="83"/>
      <c r="B132" s="83"/>
      <c r="C132" s="83"/>
      <c r="D132" s="91"/>
      <c r="E132" s="83"/>
      <c r="F132" s="84"/>
      <c r="G132" s="91"/>
      <c r="H132" s="89"/>
      <c r="I132" s="89"/>
      <c r="J132" s="91"/>
      <c r="K132" s="88"/>
      <c r="L132" s="84"/>
      <c r="M132" s="118"/>
      <c r="N132" s="72">
        <f t="shared" si="12"/>
        <v>0</v>
      </c>
      <c r="O132" s="72">
        <f t="shared" si="17"/>
        <v>0</v>
      </c>
      <c r="P132" s="72">
        <f t="shared" si="13"/>
        <v>0</v>
      </c>
      <c r="Q132" s="72">
        <f t="shared" si="14"/>
        <v>0</v>
      </c>
      <c r="R132" s="1">
        <f t="shared" si="16"/>
        <v>0</v>
      </c>
      <c r="S132" s="72">
        <f t="shared" si="15"/>
        <v>0</v>
      </c>
      <c r="T132" s="72">
        <f t="shared" si="11"/>
        <v>0</v>
      </c>
      <c r="U132" s="72"/>
      <c r="V132" s="72"/>
    </row>
    <row r="133" spans="1:22" s="1" customFormat="1" x14ac:dyDescent="0.3">
      <c r="A133" s="83"/>
      <c r="B133" s="83"/>
      <c r="C133" s="83"/>
      <c r="D133" s="91"/>
      <c r="E133" s="83"/>
      <c r="F133" s="84"/>
      <c r="G133" s="91"/>
      <c r="H133" s="89"/>
      <c r="I133" s="89"/>
      <c r="J133" s="91"/>
      <c r="K133" s="88"/>
      <c r="L133" s="84"/>
      <c r="M133" s="118"/>
      <c r="N133" s="72">
        <f t="shared" si="12"/>
        <v>0</v>
      </c>
      <c r="O133" s="72">
        <f t="shared" si="17"/>
        <v>0</v>
      </c>
      <c r="P133" s="72">
        <f t="shared" si="13"/>
        <v>0</v>
      </c>
      <c r="Q133" s="72">
        <f t="shared" si="14"/>
        <v>0</v>
      </c>
      <c r="R133" s="1">
        <f t="shared" si="16"/>
        <v>0</v>
      </c>
      <c r="S133" s="72">
        <f t="shared" si="15"/>
        <v>0</v>
      </c>
      <c r="T133" s="72">
        <f t="shared" si="11"/>
        <v>0</v>
      </c>
      <c r="U133" s="72"/>
      <c r="V133" s="72"/>
    </row>
    <row r="134" spans="1:22" s="1" customFormat="1" x14ac:dyDescent="0.3">
      <c r="A134" s="83"/>
      <c r="B134" s="83"/>
      <c r="C134" s="83"/>
      <c r="D134" s="91"/>
      <c r="E134" s="83"/>
      <c r="F134" s="84"/>
      <c r="G134" s="91"/>
      <c r="H134" s="89"/>
      <c r="I134" s="89"/>
      <c r="J134" s="91"/>
      <c r="K134" s="88"/>
      <c r="L134" s="84"/>
      <c r="M134" s="118"/>
      <c r="N134" s="72">
        <f t="shared" si="12"/>
        <v>0</v>
      </c>
      <c r="O134" s="72">
        <f t="shared" si="17"/>
        <v>0</v>
      </c>
      <c r="P134" s="72">
        <f t="shared" si="13"/>
        <v>0</v>
      </c>
      <c r="Q134" s="72">
        <f t="shared" si="14"/>
        <v>0</v>
      </c>
      <c r="R134" s="1">
        <f t="shared" si="16"/>
        <v>0</v>
      </c>
      <c r="S134" s="72">
        <f t="shared" si="15"/>
        <v>0</v>
      </c>
      <c r="T134" s="72">
        <f t="shared" si="11"/>
        <v>0</v>
      </c>
      <c r="U134" s="72"/>
      <c r="V134" s="72"/>
    </row>
    <row r="135" spans="1:22" s="1" customFormat="1" x14ac:dyDescent="0.3">
      <c r="A135" s="83"/>
      <c r="B135" s="83"/>
      <c r="C135" s="83"/>
      <c r="D135" s="91"/>
      <c r="E135" s="83"/>
      <c r="F135" s="84"/>
      <c r="G135" s="91"/>
      <c r="H135" s="89"/>
      <c r="I135" s="89"/>
      <c r="J135" s="91"/>
      <c r="K135" s="88"/>
      <c r="L135" s="84"/>
      <c r="M135" s="118"/>
      <c r="N135" s="72">
        <f t="shared" si="12"/>
        <v>0</v>
      </c>
      <c r="O135" s="72">
        <f t="shared" si="17"/>
        <v>0</v>
      </c>
      <c r="P135" s="72">
        <f t="shared" si="13"/>
        <v>0</v>
      </c>
      <c r="Q135" s="72">
        <f t="shared" si="14"/>
        <v>0</v>
      </c>
      <c r="R135" s="1">
        <f t="shared" si="16"/>
        <v>0</v>
      </c>
      <c r="S135" s="72">
        <f t="shared" si="15"/>
        <v>0</v>
      </c>
      <c r="T135" s="72">
        <f t="shared" ref="T135:T198" si="18">IF(B135&lt;&gt;"",IF(SUM(G135:J135)&gt;0,0,IF(D135&gt;0,0,1)),0)</f>
        <v>0</v>
      </c>
      <c r="U135" s="72"/>
      <c r="V135" s="72"/>
    </row>
    <row r="136" spans="1:22" s="1" customFormat="1" x14ac:dyDescent="0.3">
      <c r="A136" s="83"/>
      <c r="B136" s="83"/>
      <c r="C136" s="83"/>
      <c r="D136" s="91"/>
      <c r="E136" s="83"/>
      <c r="F136" s="84"/>
      <c r="G136" s="91"/>
      <c r="H136" s="89"/>
      <c r="I136" s="89"/>
      <c r="J136" s="91"/>
      <c r="K136" s="88"/>
      <c r="L136" s="84"/>
      <c r="M136" s="118"/>
      <c r="N136" s="72">
        <f t="shared" ref="N136:N199" si="19">IF(C136&lt;&gt;"",IF(B136="",1,0),0)</f>
        <v>0</v>
      </c>
      <c r="O136" s="72">
        <f t="shared" si="17"/>
        <v>0</v>
      </c>
      <c r="P136" s="72">
        <f t="shared" ref="P136:P199" si="20">IF(OR(H136&gt;0,G136&gt;0),IF(E136="",1,0),0)</f>
        <v>0</v>
      </c>
      <c r="Q136" s="72">
        <f t="shared" ref="Q136:Q199" si="21">IF(E136&lt;&gt;"",IF(F136&gt;0,0,1),0)</f>
        <v>0</v>
      </c>
      <c r="R136" s="1">
        <f t="shared" si="16"/>
        <v>0</v>
      </c>
      <c r="S136" s="72">
        <f t="shared" si="15"/>
        <v>0</v>
      </c>
      <c r="T136" s="72">
        <f t="shared" si="18"/>
        <v>0</v>
      </c>
      <c r="U136" s="72"/>
      <c r="V136" s="72"/>
    </row>
    <row r="137" spans="1:22" s="1" customFormat="1" x14ac:dyDescent="0.3">
      <c r="A137" s="83"/>
      <c r="B137" s="83"/>
      <c r="C137" s="83"/>
      <c r="D137" s="91"/>
      <c r="E137" s="83"/>
      <c r="F137" s="84"/>
      <c r="G137" s="91"/>
      <c r="H137" s="89"/>
      <c r="I137" s="89"/>
      <c r="J137" s="91"/>
      <c r="K137" s="88"/>
      <c r="L137" s="84"/>
      <c r="M137" s="118"/>
      <c r="N137" s="72">
        <f t="shared" si="19"/>
        <v>0</v>
      </c>
      <c r="O137" s="72">
        <f t="shared" si="17"/>
        <v>0</v>
      </c>
      <c r="P137" s="72">
        <f t="shared" si="20"/>
        <v>0</v>
      </c>
      <c r="Q137" s="72">
        <f t="shared" si="21"/>
        <v>0</v>
      </c>
      <c r="R137" s="1">
        <f t="shared" si="16"/>
        <v>0</v>
      </c>
      <c r="S137" s="72">
        <f t="shared" si="15"/>
        <v>0</v>
      </c>
      <c r="T137" s="72">
        <f t="shared" si="18"/>
        <v>0</v>
      </c>
      <c r="U137" s="72"/>
      <c r="V137" s="72"/>
    </row>
    <row r="138" spans="1:22" s="1" customFormat="1" x14ac:dyDescent="0.3">
      <c r="A138" s="83"/>
      <c r="B138" s="83"/>
      <c r="C138" s="83"/>
      <c r="D138" s="91"/>
      <c r="E138" s="83"/>
      <c r="F138" s="84"/>
      <c r="G138" s="91"/>
      <c r="H138" s="89"/>
      <c r="I138" s="89"/>
      <c r="J138" s="91"/>
      <c r="K138" s="88"/>
      <c r="L138" s="84"/>
      <c r="M138" s="118"/>
      <c r="N138" s="72">
        <f t="shared" si="19"/>
        <v>0</v>
      </c>
      <c r="O138" s="72">
        <f t="shared" si="17"/>
        <v>0</v>
      </c>
      <c r="P138" s="72">
        <f t="shared" si="20"/>
        <v>0</v>
      </c>
      <c r="Q138" s="72">
        <f t="shared" si="21"/>
        <v>0</v>
      </c>
      <c r="R138" s="1">
        <f t="shared" si="16"/>
        <v>0</v>
      </c>
      <c r="S138" s="72">
        <f t="shared" si="15"/>
        <v>0</v>
      </c>
      <c r="T138" s="72">
        <f t="shared" si="18"/>
        <v>0</v>
      </c>
      <c r="U138" s="72"/>
      <c r="V138" s="72"/>
    </row>
    <row r="139" spans="1:22" s="1" customFormat="1" x14ac:dyDescent="0.3">
      <c r="A139" s="83"/>
      <c r="B139" s="83"/>
      <c r="C139" s="83"/>
      <c r="D139" s="91"/>
      <c r="E139" s="83"/>
      <c r="F139" s="84"/>
      <c r="G139" s="91"/>
      <c r="H139" s="89"/>
      <c r="I139" s="89"/>
      <c r="J139" s="91"/>
      <c r="K139" s="88"/>
      <c r="L139" s="84"/>
      <c r="M139" s="118"/>
      <c r="N139" s="72">
        <f t="shared" si="19"/>
        <v>0</v>
      </c>
      <c r="O139" s="72">
        <f t="shared" si="17"/>
        <v>0</v>
      </c>
      <c r="P139" s="72">
        <f t="shared" si="20"/>
        <v>0</v>
      </c>
      <c r="Q139" s="72">
        <f t="shared" si="21"/>
        <v>0</v>
      </c>
      <c r="R139" s="1">
        <f t="shared" si="16"/>
        <v>0</v>
      </c>
      <c r="S139" s="72">
        <f t="shared" si="15"/>
        <v>0</v>
      </c>
      <c r="T139" s="72">
        <f t="shared" si="18"/>
        <v>0</v>
      </c>
      <c r="U139" s="72"/>
      <c r="V139" s="72"/>
    </row>
    <row r="140" spans="1:22" s="1" customFormat="1" x14ac:dyDescent="0.3">
      <c r="A140" s="83"/>
      <c r="B140" s="83"/>
      <c r="C140" s="83"/>
      <c r="D140" s="91"/>
      <c r="E140" s="83"/>
      <c r="F140" s="84"/>
      <c r="G140" s="91"/>
      <c r="H140" s="89"/>
      <c r="I140" s="89"/>
      <c r="J140" s="91"/>
      <c r="K140" s="88"/>
      <c r="L140" s="84"/>
      <c r="M140" s="118"/>
      <c r="N140" s="72">
        <f t="shared" si="19"/>
        <v>0</v>
      </c>
      <c r="O140" s="72">
        <f t="shared" si="17"/>
        <v>0</v>
      </c>
      <c r="P140" s="72">
        <f t="shared" si="20"/>
        <v>0</v>
      </c>
      <c r="Q140" s="72">
        <f t="shared" si="21"/>
        <v>0</v>
      </c>
      <c r="R140" s="1">
        <f t="shared" si="16"/>
        <v>0</v>
      </c>
      <c r="S140" s="72">
        <f t="shared" si="15"/>
        <v>0</v>
      </c>
      <c r="T140" s="72">
        <f t="shared" si="18"/>
        <v>0</v>
      </c>
      <c r="U140" s="72"/>
      <c r="V140" s="72"/>
    </row>
    <row r="141" spans="1:22" s="1" customFormat="1" x14ac:dyDescent="0.3">
      <c r="A141" s="83"/>
      <c r="B141" s="83"/>
      <c r="C141" s="83"/>
      <c r="D141" s="91"/>
      <c r="E141" s="83"/>
      <c r="F141" s="84"/>
      <c r="G141" s="91"/>
      <c r="H141" s="89"/>
      <c r="I141" s="89"/>
      <c r="J141" s="91"/>
      <c r="K141" s="88"/>
      <c r="L141" s="84"/>
      <c r="M141" s="118"/>
      <c r="N141" s="72">
        <f t="shared" si="19"/>
        <v>0</v>
      </c>
      <c r="O141" s="72">
        <f t="shared" si="17"/>
        <v>0</v>
      </c>
      <c r="P141" s="72">
        <f t="shared" si="20"/>
        <v>0</v>
      </c>
      <c r="Q141" s="72">
        <f t="shared" si="21"/>
        <v>0</v>
      </c>
      <c r="R141" s="1">
        <f t="shared" si="16"/>
        <v>0</v>
      </c>
      <c r="S141" s="72">
        <f t="shared" si="15"/>
        <v>0</v>
      </c>
      <c r="T141" s="72">
        <f t="shared" si="18"/>
        <v>0</v>
      </c>
      <c r="U141" s="72"/>
      <c r="V141" s="72"/>
    </row>
    <row r="142" spans="1:22" s="1" customFormat="1" x14ac:dyDescent="0.3">
      <c r="A142" s="83"/>
      <c r="B142" s="83"/>
      <c r="C142" s="83"/>
      <c r="D142" s="91"/>
      <c r="E142" s="83"/>
      <c r="F142" s="84"/>
      <c r="G142" s="91"/>
      <c r="H142" s="89"/>
      <c r="I142" s="89"/>
      <c r="J142" s="91"/>
      <c r="K142" s="88"/>
      <c r="L142" s="84"/>
      <c r="M142" s="118"/>
      <c r="N142" s="72">
        <f t="shared" si="19"/>
        <v>0</v>
      </c>
      <c r="O142" s="72">
        <f t="shared" si="17"/>
        <v>0</v>
      </c>
      <c r="P142" s="72">
        <f t="shared" si="20"/>
        <v>0</v>
      </c>
      <c r="Q142" s="72">
        <f t="shared" si="21"/>
        <v>0</v>
      </c>
      <c r="R142" s="1">
        <f t="shared" si="16"/>
        <v>0</v>
      </c>
      <c r="S142" s="72">
        <f t="shared" si="15"/>
        <v>0</v>
      </c>
      <c r="T142" s="72">
        <f t="shared" si="18"/>
        <v>0</v>
      </c>
      <c r="U142" s="72"/>
      <c r="V142" s="72"/>
    </row>
    <row r="143" spans="1:22" s="1" customFormat="1" x14ac:dyDescent="0.3">
      <c r="A143" s="83"/>
      <c r="B143" s="83"/>
      <c r="C143" s="83"/>
      <c r="D143" s="91"/>
      <c r="E143" s="83"/>
      <c r="F143" s="84"/>
      <c r="G143" s="91"/>
      <c r="H143" s="89"/>
      <c r="I143" s="89"/>
      <c r="J143" s="91"/>
      <c r="K143" s="88"/>
      <c r="L143" s="84"/>
      <c r="M143" s="118"/>
      <c r="N143" s="72">
        <f t="shared" si="19"/>
        <v>0</v>
      </c>
      <c r="O143" s="72">
        <f t="shared" si="17"/>
        <v>0</v>
      </c>
      <c r="P143" s="72">
        <f t="shared" si="20"/>
        <v>0</v>
      </c>
      <c r="Q143" s="72">
        <f t="shared" si="21"/>
        <v>0</v>
      </c>
      <c r="R143" s="1">
        <f t="shared" si="16"/>
        <v>0</v>
      </c>
      <c r="S143" s="72">
        <f t="shared" si="15"/>
        <v>0</v>
      </c>
      <c r="T143" s="72">
        <f t="shared" si="18"/>
        <v>0</v>
      </c>
      <c r="U143" s="72"/>
      <c r="V143" s="72"/>
    </row>
    <row r="144" spans="1:22" s="1" customFormat="1" x14ac:dyDescent="0.3">
      <c r="A144" s="83"/>
      <c r="B144" s="83"/>
      <c r="C144" s="83"/>
      <c r="D144" s="91"/>
      <c r="E144" s="83"/>
      <c r="F144" s="84"/>
      <c r="G144" s="91"/>
      <c r="H144" s="89"/>
      <c r="I144" s="89"/>
      <c r="J144" s="91"/>
      <c r="K144" s="88"/>
      <c r="L144" s="84"/>
      <c r="M144" s="118"/>
      <c r="N144" s="72">
        <f t="shared" si="19"/>
        <v>0</v>
      </c>
      <c r="O144" s="72">
        <f t="shared" si="17"/>
        <v>0</v>
      </c>
      <c r="P144" s="72">
        <f t="shared" si="20"/>
        <v>0</v>
      </c>
      <c r="Q144" s="72">
        <f t="shared" si="21"/>
        <v>0</v>
      </c>
      <c r="R144" s="1">
        <f t="shared" si="16"/>
        <v>0</v>
      </c>
      <c r="S144" s="72">
        <f t="shared" si="15"/>
        <v>0</v>
      </c>
      <c r="T144" s="72">
        <f t="shared" si="18"/>
        <v>0</v>
      </c>
      <c r="U144" s="72"/>
      <c r="V144" s="72"/>
    </row>
    <row r="145" spans="1:22" s="1" customFormat="1" x14ac:dyDescent="0.3">
      <c r="A145" s="83"/>
      <c r="B145" s="83"/>
      <c r="C145" s="83"/>
      <c r="D145" s="91"/>
      <c r="E145" s="83"/>
      <c r="F145" s="84"/>
      <c r="G145" s="91"/>
      <c r="H145" s="89"/>
      <c r="I145" s="89"/>
      <c r="J145" s="91"/>
      <c r="K145" s="88"/>
      <c r="L145" s="84"/>
      <c r="M145" s="118"/>
      <c r="N145" s="72">
        <f t="shared" si="19"/>
        <v>0</v>
      </c>
      <c r="O145" s="72">
        <f t="shared" si="17"/>
        <v>0</v>
      </c>
      <c r="P145" s="72">
        <f t="shared" si="20"/>
        <v>0</v>
      </c>
      <c r="Q145" s="72">
        <f t="shared" si="21"/>
        <v>0</v>
      </c>
      <c r="R145" s="1">
        <f t="shared" si="16"/>
        <v>0</v>
      </c>
      <c r="S145" s="72">
        <f t="shared" si="15"/>
        <v>0</v>
      </c>
      <c r="T145" s="72">
        <f t="shared" si="18"/>
        <v>0</v>
      </c>
      <c r="U145" s="72"/>
      <c r="V145" s="72"/>
    </row>
    <row r="146" spans="1:22" s="1" customFormat="1" x14ac:dyDescent="0.3">
      <c r="A146" s="83"/>
      <c r="B146" s="83"/>
      <c r="C146" s="83"/>
      <c r="D146" s="91"/>
      <c r="E146" s="83"/>
      <c r="F146" s="84"/>
      <c r="G146" s="91"/>
      <c r="H146" s="89"/>
      <c r="I146" s="89"/>
      <c r="J146" s="91"/>
      <c r="K146" s="88"/>
      <c r="L146" s="84"/>
      <c r="M146" s="118"/>
      <c r="N146" s="72">
        <f t="shared" si="19"/>
        <v>0</v>
      </c>
      <c r="O146" s="72">
        <f t="shared" si="17"/>
        <v>0</v>
      </c>
      <c r="P146" s="72">
        <f t="shared" si="20"/>
        <v>0</v>
      </c>
      <c r="Q146" s="72">
        <f t="shared" si="21"/>
        <v>0</v>
      </c>
      <c r="R146" s="1">
        <f t="shared" si="16"/>
        <v>0</v>
      </c>
      <c r="S146" s="72">
        <f t="shared" si="15"/>
        <v>0</v>
      </c>
      <c r="T146" s="72">
        <f t="shared" si="18"/>
        <v>0</v>
      </c>
      <c r="U146" s="72"/>
      <c r="V146" s="72"/>
    </row>
    <row r="147" spans="1:22" s="1" customFormat="1" x14ac:dyDescent="0.3">
      <c r="A147" s="83"/>
      <c r="B147" s="83"/>
      <c r="C147" s="83"/>
      <c r="D147" s="91"/>
      <c r="E147" s="83"/>
      <c r="F147" s="84"/>
      <c r="G147" s="91"/>
      <c r="H147" s="89"/>
      <c r="I147" s="89"/>
      <c r="J147" s="91"/>
      <c r="K147" s="88"/>
      <c r="L147" s="84"/>
      <c r="M147" s="118"/>
      <c r="N147" s="72">
        <f t="shared" si="19"/>
        <v>0</v>
      </c>
      <c r="O147" s="72">
        <f t="shared" si="17"/>
        <v>0</v>
      </c>
      <c r="P147" s="72">
        <f t="shared" si="20"/>
        <v>0</v>
      </c>
      <c r="Q147" s="72">
        <f t="shared" si="21"/>
        <v>0</v>
      </c>
      <c r="R147" s="1">
        <f t="shared" si="16"/>
        <v>0</v>
      </c>
      <c r="S147" s="72">
        <f t="shared" si="15"/>
        <v>0</v>
      </c>
      <c r="T147" s="72">
        <f t="shared" si="18"/>
        <v>0</v>
      </c>
      <c r="U147" s="72"/>
      <c r="V147" s="72"/>
    </row>
    <row r="148" spans="1:22" s="1" customFormat="1" x14ac:dyDescent="0.3">
      <c r="A148" s="83"/>
      <c r="B148" s="83"/>
      <c r="C148" s="83"/>
      <c r="D148" s="91"/>
      <c r="E148" s="83"/>
      <c r="F148" s="84"/>
      <c r="G148" s="91"/>
      <c r="H148" s="89"/>
      <c r="I148" s="89"/>
      <c r="J148" s="91"/>
      <c r="K148" s="88"/>
      <c r="L148" s="84"/>
      <c r="M148" s="118"/>
      <c r="N148" s="72">
        <f t="shared" si="19"/>
        <v>0</v>
      </c>
      <c r="O148" s="72">
        <f t="shared" si="17"/>
        <v>0</v>
      </c>
      <c r="P148" s="72">
        <f t="shared" si="20"/>
        <v>0</v>
      </c>
      <c r="Q148" s="72">
        <f t="shared" si="21"/>
        <v>0</v>
      </c>
      <c r="R148" s="1">
        <f t="shared" si="16"/>
        <v>0</v>
      </c>
      <c r="S148" s="72">
        <f t="shared" si="15"/>
        <v>0</v>
      </c>
      <c r="T148" s="72">
        <f t="shared" si="18"/>
        <v>0</v>
      </c>
      <c r="U148" s="72"/>
      <c r="V148" s="72"/>
    </row>
    <row r="149" spans="1:22" s="1" customFormat="1" x14ac:dyDescent="0.3">
      <c r="A149" s="83"/>
      <c r="B149" s="83"/>
      <c r="C149" s="83"/>
      <c r="D149" s="91"/>
      <c r="E149" s="83"/>
      <c r="F149" s="84"/>
      <c r="G149" s="91"/>
      <c r="H149" s="89"/>
      <c r="I149" s="89"/>
      <c r="J149" s="91"/>
      <c r="K149" s="88"/>
      <c r="L149" s="84"/>
      <c r="M149" s="118"/>
      <c r="N149" s="72">
        <f t="shared" si="19"/>
        <v>0</v>
      </c>
      <c r="O149" s="72">
        <f t="shared" si="17"/>
        <v>0</v>
      </c>
      <c r="P149" s="72">
        <f t="shared" si="20"/>
        <v>0</v>
      </c>
      <c r="Q149" s="72">
        <f t="shared" si="21"/>
        <v>0</v>
      </c>
      <c r="R149" s="1">
        <f t="shared" si="16"/>
        <v>0</v>
      </c>
      <c r="S149" s="72">
        <f t="shared" ref="S149:S212" si="22">IF(E149="Hourly rate",IF(H149&lt;&gt;"",0,1),0)</f>
        <v>0</v>
      </c>
      <c r="T149" s="72">
        <f t="shared" si="18"/>
        <v>0</v>
      </c>
      <c r="U149" s="72"/>
      <c r="V149" s="72"/>
    </row>
    <row r="150" spans="1:22" s="1" customFormat="1" x14ac:dyDescent="0.3">
      <c r="A150" s="83"/>
      <c r="B150" s="83"/>
      <c r="C150" s="83"/>
      <c r="D150" s="91"/>
      <c r="E150" s="83"/>
      <c r="F150" s="84"/>
      <c r="G150" s="91"/>
      <c r="H150" s="89"/>
      <c r="I150" s="89"/>
      <c r="J150" s="91"/>
      <c r="K150" s="88"/>
      <c r="L150" s="84"/>
      <c r="M150" s="118"/>
      <c r="N150" s="72">
        <f t="shared" si="19"/>
        <v>0</v>
      </c>
      <c r="O150" s="72">
        <f t="shared" si="17"/>
        <v>0</v>
      </c>
      <c r="P150" s="72">
        <f t="shared" si="20"/>
        <v>0</v>
      </c>
      <c r="Q150" s="72">
        <f t="shared" si="21"/>
        <v>0</v>
      </c>
      <c r="R150" s="1">
        <f t="shared" ref="R150:R213" si="23">IF(OR(E150="Part-time",E150="Full-time"),IF(G150&lt;&gt;"",0,1),0)</f>
        <v>0</v>
      </c>
      <c r="S150" s="72">
        <f t="shared" si="22"/>
        <v>0</v>
      </c>
      <c r="T150" s="72">
        <f t="shared" si="18"/>
        <v>0</v>
      </c>
      <c r="U150" s="72"/>
      <c r="V150" s="72"/>
    </row>
    <row r="151" spans="1:22" s="1" customFormat="1" x14ac:dyDescent="0.3">
      <c r="A151" s="83"/>
      <c r="B151" s="83"/>
      <c r="C151" s="83"/>
      <c r="D151" s="91"/>
      <c r="E151" s="83"/>
      <c r="F151" s="84"/>
      <c r="G151" s="91"/>
      <c r="H151" s="89"/>
      <c r="I151" s="89"/>
      <c r="J151" s="91"/>
      <c r="K151" s="88"/>
      <c r="L151" s="84"/>
      <c r="M151" s="118"/>
      <c r="N151" s="72">
        <f t="shared" si="19"/>
        <v>0</v>
      </c>
      <c r="O151" s="72">
        <f t="shared" si="17"/>
        <v>0</v>
      </c>
      <c r="P151" s="72">
        <f t="shared" si="20"/>
        <v>0</v>
      </c>
      <c r="Q151" s="72">
        <f t="shared" si="21"/>
        <v>0</v>
      </c>
      <c r="R151" s="1">
        <f t="shared" si="23"/>
        <v>0</v>
      </c>
      <c r="S151" s="72">
        <f t="shared" si="22"/>
        <v>0</v>
      </c>
      <c r="T151" s="72">
        <f t="shared" si="18"/>
        <v>0</v>
      </c>
      <c r="U151" s="72"/>
      <c r="V151" s="72"/>
    </row>
    <row r="152" spans="1:22" s="1" customFormat="1" x14ac:dyDescent="0.3">
      <c r="A152" s="83"/>
      <c r="B152" s="83"/>
      <c r="C152" s="83"/>
      <c r="D152" s="91"/>
      <c r="E152" s="83"/>
      <c r="F152" s="84"/>
      <c r="G152" s="91"/>
      <c r="H152" s="89"/>
      <c r="I152" s="89"/>
      <c r="J152" s="91"/>
      <c r="K152" s="88"/>
      <c r="L152" s="84"/>
      <c r="M152" s="118"/>
      <c r="N152" s="72">
        <f t="shared" si="19"/>
        <v>0</v>
      </c>
      <c r="O152" s="72">
        <f t="shared" si="17"/>
        <v>0</v>
      </c>
      <c r="P152" s="72">
        <f t="shared" si="20"/>
        <v>0</v>
      </c>
      <c r="Q152" s="72">
        <f t="shared" si="21"/>
        <v>0</v>
      </c>
      <c r="R152" s="1">
        <f t="shared" si="23"/>
        <v>0</v>
      </c>
      <c r="S152" s="72">
        <f t="shared" si="22"/>
        <v>0</v>
      </c>
      <c r="T152" s="72">
        <f t="shared" si="18"/>
        <v>0</v>
      </c>
      <c r="U152" s="72"/>
      <c r="V152" s="72"/>
    </row>
    <row r="153" spans="1:22" s="1" customFormat="1" x14ac:dyDescent="0.3">
      <c r="A153" s="83"/>
      <c r="B153" s="83"/>
      <c r="C153" s="83"/>
      <c r="D153" s="91"/>
      <c r="E153" s="83"/>
      <c r="F153" s="84"/>
      <c r="G153" s="91"/>
      <c r="H153" s="89"/>
      <c r="I153" s="89"/>
      <c r="J153" s="91"/>
      <c r="K153" s="88"/>
      <c r="L153" s="84"/>
      <c r="M153" s="118"/>
      <c r="N153" s="72">
        <f t="shared" si="19"/>
        <v>0</v>
      </c>
      <c r="O153" s="72">
        <f t="shared" si="17"/>
        <v>0</v>
      </c>
      <c r="P153" s="72">
        <f t="shared" si="20"/>
        <v>0</v>
      </c>
      <c r="Q153" s="72">
        <f t="shared" si="21"/>
        <v>0</v>
      </c>
      <c r="R153" s="1">
        <f t="shared" si="23"/>
        <v>0</v>
      </c>
      <c r="S153" s="72">
        <f t="shared" si="22"/>
        <v>0</v>
      </c>
      <c r="T153" s="72">
        <f t="shared" si="18"/>
        <v>0</v>
      </c>
      <c r="U153" s="72"/>
      <c r="V153" s="72"/>
    </row>
    <row r="154" spans="1:22" s="1" customFormat="1" x14ac:dyDescent="0.3">
      <c r="A154" s="83"/>
      <c r="B154" s="83"/>
      <c r="C154" s="83"/>
      <c r="D154" s="91"/>
      <c r="E154" s="83"/>
      <c r="F154" s="84"/>
      <c r="G154" s="91"/>
      <c r="H154" s="89"/>
      <c r="I154" s="89"/>
      <c r="J154" s="91"/>
      <c r="K154" s="88"/>
      <c r="L154" s="84"/>
      <c r="M154" s="118"/>
      <c r="N154" s="72">
        <f t="shared" si="19"/>
        <v>0</v>
      </c>
      <c r="O154" s="72">
        <f t="shared" si="17"/>
        <v>0</v>
      </c>
      <c r="P154" s="72">
        <f t="shared" si="20"/>
        <v>0</v>
      </c>
      <c r="Q154" s="72">
        <f t="shared" si="21"/>
        <v>0</v>
      </c>
      <c r="R154" s="1">
        <f t="shared" si="23"/>
        <v>0</v>
      </c>
      <c r="S154" s="72">
        <f t="shared" si="22"/>
        <v>0</v>
      </c>
      <c r="T154" s="72">
        <f t="shared" si="18"/>
        <v>0</v>
      </c>
      <c r="U154" s="72"/>
      <c r="V154" s="72"/>
    </row>
    <row r="155" spans="1:22" s="1" customFormat="1" x14ac:dyDescent="0.3">
      <c r="A155" s="83"/>
      <c r="B155" s="83"/>
      <c r="C155" s="83"/>
      <c r="D155" s="91"/>
      <c r="E155" s="83"/>
      <c r="F155" s="84"/>
      <c r="G155" s="91"/>
      <c r="H155" s="89"/>
      <c r="I155" s="89"/>
      <c r="J155" s="91"/>
      <c r="K155" s="88"/>
      <c r="L155" s="84"/>
      <c r="M155" s="118"/>
      <c r="N155" s="72">
        <f t="shared" si="19"/>
        <v>0</v>
      </c>
      <c r="O155" s="72">
        <f t="shared" si="17"/>
        <v>0</v>
      </c>
      <c r="P155" s="72">
        <f t="shared" si="20"/>
        <v>0</v>
      </c>
      <c r="Q155" s="72">
        <f t="shared" si="21"/>
        <v>0</v>
      </c>
      <c r="R155" s="1">
        <f t="shared" si="23"/>
        <v>0</v>
      </c>
      <c r="S155" s="72">
        <f t="shared" si="22"/>
        <v>0</v>
      </c>
      <c r="T155" s="72">
        <f t="shared" si="18"/>
        <v>0</v>
      </c>
      <c r="U155" s="72"/>
      <c r="V155" s="72"/>
    </row>
    <row r="156" spans="1:22" s="1" customFormat="1" x14ac:dyDescent="0.3">
      <c r="A156" s="83"/>
      <c r="B156" s="83"/>
      <c r="C156" s="83"/>
      <c r="D156" s="91"/>
      <c r="E156" s="83"/>
      <c r="F156" s="84"/>
      <c r="G156" s="91"/>
      <c r="H156" s="89"/>
      <c r="I156" s="89"/>
      <c r="J156" s="91"/>
      <c r="K156" s="88"/>
      <c r="L156" s="84"/>
      <c r="M156" s="118"/>
      <c r="N156" s="72">
        <f t="shared" si="19"/>
        <v>0</v>
      </c>
      <c r="O156" s="72">
        <f t="shared" si="17"/>
        <v>0</v>
      </c>
      <c r="P156" s="72">
        <f t="shared" si="20"/>
        <v>0</v>
      </c>
      <c r="Q156" s="72">
        <f t="shared" si="21"/>
        <v>0</v>
      </c>
      <c r="R156" s="1">
        <f t="shared" si="23"/>
        <v>0</v>
      </c>
      <c r="S156" s="72">
        <f t="shared" si="22"/>
        <v>0</v>
      </c>
      <c r="T156" s="72">
        <f t="shared" si="18"/>
        <v>0</v>
      </c>
      <c r="U156" s="72"/>
      <c r="V156" s="72"/>
    </row>
    <row r="157" spans="1:22" s="1" customFormat="1" x14ac:dyDescent="0.3">
      <c r="A157" s="83"/>
      <c r="B157" s="83"/>
      <c r="C157" s="83"/>
      <c r="D157" s="91"/>
      <c r="E157" s="83"/>
      <c r="F157" s="84"/>
      <c r="G157" s="91"/>
      <c r="H157" s="89"/>
      <c r="I157" s="89"/>
      <c r="J157" s="91"/>
      <c r="K157" s="88"/>
      <c r="L157" s="84"/>
      <c r="M157" s="118"/>
      <c r="N157" s="72">
        <f t="shared" si="19"/>
        <v>0</v>
      </c>
      <c r="O157" s="72">
        <f t="shared" si="17"/>
        <v>0</v>
      </c>
      <c r="P157" s="72">
        <f t="shared" si="20"/>
        <v>0</v>
      </c>
      <c r="Q157" s="72">
        <f t="shared" si="21"/>
        <v>0</v>
      </c>
      <c r="R157" s="1">
        <f t="shared" si="23"/>
        <v>0</v>
      </c>
      <c r="S157" s="72">
        <f t="shared" si="22"/>
        <v>0</v>
      </c>
      <c r="T157" s="72">
        <f t="shared" si="18"/>
        <v>0</v>
      </c>
      <c r="U157" s="72"/>
      <c r="V157" s="72"/>
    </row>
    <row r="158" spans="1:22" s="1" customFormat="1" x14ac:dyDescent="0.3">
      <c r="A158" s="83"/>
      <c r="B158" s="83"/>
      <c r="C158" s="83"/>
      <c r="D158" s="91"/>
      <c r="E158" s="83"/>
      <c r="F158" s="84"/>
      <c r="G158" s="91"/>
      <c r="H158" s="89"/>
      <c r="I158" s="89"/>
      <c r="J158" s="91"/>
      <c r="K158" s="88"/>
      <c r="L158" s="84"/>
      <c r="M158" s="118"/>
      <c r="N158" s="72">
        <f t="shared" si="19"/>
        <v>0</v>
      </c>
      <c r="O158" s="72">
        <f t="shared" si="17"/>
        <v>0</v>
      </c>
      <c r="P158" s="72">
        <f t="shared" si="20"/>
        <v>0</v>
      </c>
      <c r="Q158" s="72">
        <f t="shared" si="21"/>
        <v>0</v>
      </c>
      <c r="R158" s="1">
        <f t="shared" si="23"/>
        <v>0</v>
      </c>
      <c r="S158" s="72">
        <f t="shared" si="22"/>
        <v>0</v>
      </c>
      <c r="T158" s="72">
        <f t="shared" si="18"/>
        <v>0</v>
      </c>
      <c r="U158" s="72"/>
      <c r="V158" s="72"/>
    </row>
    <row r="159" spans="1:22" s="1" customFormat="1" x14ac:dyDescent="0.3">
      <c r="A159" s="83"/>
      <c r="B159" s="83"/>
      <c r="C159" s="83"/>
      <c r="D159" s="91"/>
      <c r="E159" s="83"/>
      <c r="F159" s="84"/>
      <c r="G159" s="91"/>
      <c r="H159" s="89"/>
      <c r="I159" s="89"/>
      <c r="J159" s="91"/>
      <c r="K159" s="88"/>
      <c r="L159" s="84"/>
      <c r="M159" s="118"/>
      <c r="N159" s="72">
        <f t="shared" si="19"/>
        <v>0</v>
      </c>
      <c r="O159" s="72">
        <f t="shared" si="17"/>
        <v>0</v>
      </c>
      <c r="P159" s="72">
        <f t="shared" si="20"/>
        <v>0</v>
      </c>
      <c r="Q159" s="72">
        <f t="shared" si="21"/>
        <v>0</v>
      </c>
      <c r="R159" s="1">
        <f t="shared" si="23"/>
        <v>0</v>
      </c>
      <c r="S159" s="72">
        <f t="shared" si="22"/>
        <v>0</v>
      </c>
      <c r="T159" s="72">
        <f t="shared" si="18"/>
        <v>0</v>
      </c>
      <c r="U159" s="72"/>
      <c r="V159" s="72"/>
    </row>
    <row r="160" spans="1:22" s="1" customFormat="1" x14ac:dyDescent="0.3">
      <c r="A160" s="83"/>
      <c r="B160" s="83"/>
      <c r="C160" s="83"/>
      <c r="D160" s="91"/>
      <c r="E160" s="83"/>
      <c r="F160" s="84"/>
      <c r="G160" s="91"/>
      <c r="H160" s="89"/>
      <c r="I160" s="89"/>
      <c r="J160" s="91"/>
      <c r="K160" s="88"/>
      <c r="L160" s="84"/>
      <c r="M160" s="118"/>
      <c r="N160" s="72">
        <f t="shared" si="19"/>
        <v>0</v>
      </c>
      <c r="O160" s="72">
        <f t="shared" si="17"/>
        <v>0</v>
      </c>
      <c r="P160" s="72">
        <f t="shared" si="20"/>
        <v>0</v>
      </c>
      <c r="Q160" s="72">
        <f t="shared" si="21"/>
        <v>0</v>
      </c>
      <c r="R160" s="1">
        <f t="shared" si="23"/>
        <v>0</v>
      </c>
      <c r="S160" s="72">
        <f t="shared" si="22"/>
        <v>0</v>
      </c>
      <c r="T160" s="72">
        <f t="shared" si="18"/>
        <v>0</v>
      </c>
      <c r="U160" s="72"/>
      <c r="V160" s="72"/>
    </row>
    <row r="161" spans="1:22" s="1" customFormat="1" x14ac:dyDescent="0.3">
      <c r="A161" s="83"/>
      <c r="B161" s="83"/>
      <c r="C161" s="83"/>
      <c r="D161" s="91"/>
      <c r="E161" s="83"/>
      <c r="F161" s="84"/>
      <c r="G161" s="91"/>
      <c r="H161" s="89"/>
      <c r="I161" s="89"/>
      <c r="J161" s="91"/>
      <c r="K161" s="88"/>
      <c r="L161" s="84"/>
      <c r="M161" s="118"/>
      <c r="N161" s="72">
        <f t="shared" si="19"/>
        <v>0</v>
      </c>
      <c r="O161" s="72">
        <f t="shared" si="17"/>
        <v>0</v>
      </c>
      <c r="P161" s="72">
        <f t="shared" si="20"/>
        <v>0</v>
      </c>
      <c r="Q161" s="72">
        <f t="shared" si="21"/>
        <v>0</v>
      </c>
      <c r="R161" s="1">
        <f t="shared" si="23"/>
        <v>0</v>
      </c>
      <c r="S161" s="72">
        <f t="shared" si="22"/>
        <v>0</v>
      </c>
      <c r="T161" s="72">
        <f t="shared" si="18"/>
        <v>0</v>
      </c>
      <c r="U161" s="72"/>
      <c r="V161" s="72"/>
    </row>
    <row r="162" spans="1:22" s="1" customFormat="1" x14ac:dyDescent="0.3">
      <c r="A162" s="83"/>
      <c r="B162" s="83"/>
      <c r="C162" s="83"/>
      <c r="D162" s="91"/>
      <c r="E162" s="83"/>
      <c r="F162" s="84"/>
      <c r="G162" s="91"/>
      <c r="H162" s="89"/>
      <c r="I162" s="89"/>
      <c r="J162" s="91"/>
      <c r="K162" s="88"/>
      <c r="L162" s="84"/>
      <c r="M162" s="118"/>
      <c r="N162" s="72">
        <f t="shared" si="19"/>
        <v>0</v>
      </c>
      <c r="O162" s="72">
        <f t="shared" si="17"/>
        <v>0</v>
      </c>
      <c r="P162" s="72">
        <f t="shared" si="20"/>
        <v>0</v>
      </c>
      <c r="Q162" s="72">
        <f t="shared" si="21"/>
        <v>0</v>
      </c>
      <c r="R162" s="1">
        <f t="shared" si="23"/>
        <v>0</v>
      </c>
      <c r="S162" s="72">
        <f t="shared" si="22"/>
        <v>0</v>
      </c>
      <c r="T162" s="72">
        <f t="shared" si="18"/>
        <v>0</v>
      </c>
      <c r="U162" s="72"/>
      <c r="V162" s="72"/>
    </row>
    <row r="163" spans="1:22" s="1" customFormat="1" x14ac:dyDescent="0.3">
      <c r="A163" s="83"/>
      <c r="B163" s="83"/>
      <c r="C163" s="83"/>
      <c r="D163" s="91"/>
      <c r="E163" s="83"/>
      <c r="F163" s="84"/>
      <c r="G163" s="91"/>
      <c r="H163" s="89"/>
      <c r="I163" s="89"/>
      <c r="J163" s="91"/>
      <c r="K163" s="88"/>
      <c r="L163" s="84"/>
      <c r="M163" s="118"/>
      <c r="N163" s="72">
        <f t="shared" si="19"/>
        <v>0</v>
      </c>
      <c r="O163" s="72">
        <f t="shared" si="17"/>
        <v>0</v>
      </c>
      <c r="P163" s="72">
        <f t="shared" si="20"/>
        <v>0</v>
      </c>
      <c r="Q163" s="72">
        <f t="shared" si="21"/>
        <v>0</v>
      </c>
      <c r="R163" s="1">
        <f t="shared" si="23"/>
        <v>0</v>
      </c>
      <c r="S163" s="72">
        <f t="shared" si="22"/>
        <v>0</v>
      </c>
      <c r="T163" s="72">
        <f t="shared" si="18"/>
        <v>0</v>
      </c>
      <c r="U163" s="72"/>
      <c r="V163" s="72"/>
    </row>
    <row r="164" spans="1:22" s="1" customFormat="1" x14ac:dyDescent="0.3">
      <c r="A164" s="83"/>
      <c r="B164" s="83"/>
      <c r="C164" s="83"/>
      <c r="D164" s="91"/>
      <c r="E164" s="83"/>
      <c r="F164" s="84"/>
      <c r="G164" s="91"/>
      <c r="H164" s="89"/>
      <c r="I164" s="89"/>
      <c r="J164" s="91"/>
      <c r="K164" s="88"/>
      <c r="L164" s="84"/>
      <c r="M164" s="118"/>
      <c r="N164" s="72">
        <f t="shared" si="19"/>
        <v>0</v>
      </c>
      <c r="O164" s="72">
        <f t="shared" si="17"/>
        <v>0</v>
      </c>
      <c r="P164" s="72">
        <f t="shared" si="20"/>
        <v>0</v>
      </c>
      <c r="Q164" s="72">
        <f t="shared" si="21"/>
        <v>0</v>
      </c>
      <c r="R164" s="1">
        <f t="shared" si="23"/>
        <v>0</v>
      </c>
      <c r="S164" s="72">
        <f t="shared" si="22"/>
        <v>0</v>
      </c>
      <c r="T164" s="72">
        <f t="shared" si="18"/>
        <v>0</v>
      </c>
      <c r="U164" s="72"/>
      <c r="V164" s="72"/>
    </row>
    <row r="165" spans="1:22" s="1" customFormat="1" x14ac:dyDescent="0.3">
      <c r="A165" s="83"/>
      <c r="B165" s="83"/>
      <c r="C165" s="83"/>
      <c r="D165" s="91"/>
      <c r="E165" s="83"/>
      <c r="F165" s="84"/>
      <c r="G165" s="91"/>
      <c r="H165" s="89"/>
      <c r="I165" s="89"/>
      <c r="J165" s="91"/>
      <c r="K165" s="88"/>
      <c r="L165" s="84"/>
      <c r="M165" s="118"/>
      <c r="N165" s="72">
        <f t="shared" si="19"/>
        <v>0</v>
      </c>
      <c r="O165" s="72">
        <f t="shared" si="17"/>
        <v>0</v>
      </c>
      <c r="P165" s="72">
        <f t="shared" si="20"/>
        <v>0</v>
      </c>
      <c r="Q165" s="72">
        <f t="shared" si="21"/>
        <v>0</v>
      </c>
      <c r="R165" s="1">
        <f t="shared" si="23"/>
        <v>0</v>
      </c>
      <c r="S165" s="72">
        <f t="shared" si="22"/>
        <v>0</v>
      </c>
      <c r="T165" s="72">
        <f t="shared" si="18"/>
        <v>0</v>
      </c>
      <c r="U165" s="72"/>
      <c r="V165" s="72"/>
    </row>
    <row r="166" spans="1:22" s="1" customFormat="1" x14ac:dyDescent="0.3">
      <c r="A166" s="83"/>
      <c r="B166" s="83"/>
      <c r="C166" s="83"/>
      <c r="D166" s="91"/>
      <c r="E166" s="83"/>
      <c r="F166" s="84"/>
      <c r="G166" s="91"/>
      <c r="H166" s="89"/>
      <c r="I166" s="89"/>
      <c r="J166" s="91"/>
      <c r="K166" s="88"/>
      <c r="L166" s="84"/>
      <c r="M166" s="118"/>
      <c r="N166" s="72">
        <f t="shared" si="19"/>
        <v>0</v>
      </c>
      <c r="O166" s="72">
        <f t="shared" si="17"/>
        <v>0</v>
      </c>
      <c r="P166" s="72">
        <f t="shared" si="20"/>
        <v>0</v>
      </c>
      <c r="Q166" s="72">
        <f t="shared" si="21"/>
        <v>0</v>
      </c>
      <c r="R166" s="1">
        <f t="shared" si="23"/>
        <v>0</v>
      </c>
      <c r="S166" s="72">
        <f t="shared" si="22"/>
        <v>0</v>
      </c>
      <c r="T166" s="72">
        <f t="shared" si="18"/>
        <v>0</v>
      </c>
      <c r="U166" s="72"/>
      <c r="V166" s="72"/>
    </row>
    <row r="167" spans="1:22" s="1" customFormat="1" x14ac:dyDescent="0.3">
      <c r="A167" s="83"/>
      <c r="B167" s="83"/>
      <c r="C167" s="83"/>
      <c r="D167" s="91"/>
      <c r="E167" s="83"/>
      <c r="F167" s="84"/>
      <c r="G167" s="91"/>
      <c r="H167" s="89"/>
      <c r="I167" s="89"/>
      <c r="J167" s="91"/>
      <c r="K167" s="88"/>
      <c r="L167" s="84"/>
      <c r="M167" s="118"/>
      <c r="N167" s="72">
        <f t="shared" si="19"/>
        <v>0</v>
      </c>
      <c r="O167" s="72">
        <f t="shared" si="17"/>
        <v>0</v>
      </c>
      <c r="P167" s="72">
        <f t="shared" si="20"/>
        <v>0</v>
      </c>
      <c r="Q167" s="72">
        <f t="shared" si="21"/>
        <v>0</v>
      </c>
      <c r="R167" s="1">
        <f t="shared" si="23"/>
        <v>0</v>
      </c>
      <c r="S167" s="72">
        <f t="shared" si="22"/>
        <v>0</v>
      </c>
      <c r="T167" s="72">
        <f t="shared" si="18"/>
        <v>0</v>
      </c>
      <c r="U167" s="72"/>
      <c r="V167" s="72"/>
    </row>
    <row r="168" spans="1:22" s="1" customFormat="1" x14ac:dyDescent="0.3">
      <c r="A168" s="83"/>
      <c r="B168" s="83"/>
      <c r="C168" s="83"/>
      <c r="D168" s="91"/>
      <c r="E168" s="83"/>
      <c r="F168" s="84"/>
      <c r="G168" s="91"/>
      <c r="H168" s="89"/>
      <c r="I168" s="89"/>
      <c r="J168" s="91"/>
      <c r="K168" s="88"/>
      <c r="L168" s="84"/>
      <c r="M168" s="118"/>
      <c r="N168" s="72">
        <f t="shared" si="19"/>
        <v>0</v>
      </c>
      <c r="O168" s="72">
        <f t="shared" si="17"/>
        <v>0</v>
      </c>
      <c r="P168" s="72">
        <f t="shared" si="20"/>
        <v>0</v>
      </c>
      <c r="Q168" s="72">
        <f t="shared" si="21"/>
        <v>0</v>
      </c>
      <c r="R168" s="1">
        <f t="shared" si="23"/>
        <v>0</v>
      </c>
      <c r="S168" s="72">
        <f t="shared" si="22"/>
        <v>0</v>
      </c>
      <c r="T168" s="72">
        <f t="shared" si="18"/>
        <v>0</v>
      </c>
      <c r="U168" s="72"/>
      <c r="V168" s="72"/>
    </row>
    <row r="169" spans="1:22" s="1" customFormat="1" x14ac:dyDescent="0.3">
      <c r="A169" s="83"/>
      <c r="B169" s="83"/>
      <c r="C169" s="83"/>
      <c r="D169" s="91"/>
      <c r="E169" s="83"/>
      <c r="F169" s="84"/>
      <c r="G169" s="91"/>
      <c r="H169" s="89"/>
      <c r="I169" s="89"/>
      <c r="J169" s="91"/>
      <c r="K169" s="88"/>
      <c r="L169" s="84"/>
      <c r="M169" s="118"/>
      <c r="N169" s="72">
        <f t="shared" si="19"/>
        <v>0</v>
      </c>
      <c r="O169" s="72">
        <f t="shared" si="17"/>
        <v>0</v>
      </c>
      <c r="P169" s="72">
        <f t="shared" si="20"/>
        <v>0</v>
      </c>
      <c r="Q169" s="72">
        <f t="shared" si="21"/>
        <v>0</v>
      </c>
      <c r="R169" s="1">
        <f t="shared" si="23"/>
        <v>0</v>
      </c>
      <c r="S169" s="72">
        <f t="shared" si="22"/>
        <v>0</v>
      </c>
      <c r="T169" s="72">
        <f t="shared" si="18"/>
        <v>0</v>
      </c>
      <c r="U169" s="72"/>
      <c r="V169" s="72"/>
    </row>
    <row r="170" spans="1:22" s="1" customFormat="1" x14ac:dyDescent="0.3">
      <c r="A170" s="83"/>
      <c r="B170" s="83"/>
      <c r="C170" s="83"/>
      <c r="D170" s="91"/>
      <c r="E170" s="83"/>
      <c r="F170" s="84"/>
      <c r="G170" s="91"/>
      <c r="H170" s="89"/>
      <c r="I170" s="89"/>
      <c r="J170" s="91"/>
      <c r="K170" s="88"/>
      <c r="L170" s="84"/>
      <c r="M170" s="118"/>
      <c r="N170" s="72">
        <f t="shared" si="19"/>
        <v>0</v>
      </c>
      <c r="O170" s="72">
        <f t="shared" si="17"/>
        <v>0</v>
      </c>
      <c r="P170" s="72">
        <f t="shared" si="20"/>
        <v>0</v>
      </c>
      <c r="Q170" s="72">
        <f t="shared" si="21"/>
        <v>0</v>
      </c>
      <c r="R170" s="1">
        <f t="shared" si="23"/>
        <v>0</v>
      </c>
      <c r="S170" s="72">
        <f t="shared" si="22"/>
        <v>0</v>
      </c>
      <c r="T170" s="72">
        <f t="shared" si="18"/>
        <v>0</v>
      </c>
      <c r="U170" s="72"/>
      <c r="V170" s="72"/>
    </row>
    <row r="171" spans="1:22" s="1" customFormat="1" x14ac:dyDescent="0.3">
      <c r="A171" s="83"/>
      <c r="B171" s="83"/>
      <c r="C171" s="83"/>
      <c r="D171" s="91"/>
      <c r="E171" s="83"/>
      <c r="F171" s="84"/>
      <c r="G171" s="91"/>
      <c r="H171" s="89"/>
      <c r="I171" s="89"/>
      <c r="J171" s="91"/>
      <c r="K171" s="88"/>
      <c r="L171" s="84"/>
      <c r="M171" s="118"/>
      <c r="N171" s="72">
        <f t="shared" si="19"/>
        <v>0</v>
      </c>
      <c r="O171" s="72">
        <f t="shared" si="17"/>
        <v>0</v>
      </c>
      <c r="P171" s="72">
        <f t="shared" si="20"/>
        <v>0</v>
      </c>
      <c r="Q171" s="72">
        <f t="shared" si="21"/>
        <v>0</v>
      </c>
      <c r="R171" s="1">
        <f t="shared" si="23"/>
        <v>0</v>
      </c>
      <c r="S171" s="72">
        <f t="shared" si="22"/>
        <v>0</v>
      </c>
      <c r="T171" s="72">
        <f t="shared" si="18"/>
        <v>0</v>
      </c>
      <c r="U171" s="72"/>
      <c r="V171" s="72"/>
    </row>
    <row r="172" spans="1:22" s="1" customFormat="1" x14ac:dyDescent="0.3">
      <c r="A172" s="83"/>
      <c r="B172" s="83"/>
      <c r="C172" s="83"/>
      <c r="D172" s="91"/>
      <c r="E172" s="83"/>
      <c r="F172" s="84"/>
      <c r="G172" s="91"/>
      <c r="H172" s="89"/>
      <c r="I172" s="89"/>
      <c r="J172" s="91"/>
      <c r="K172" s="88"/>
      <c r="L172" s="84"/>
      <c r="M172" s="118"/>
      <c r="N172" s="72">
        <f t="shared" si="19"/>
        <v>0</v>
      </c>
      <c r="O172" s="72">
        <f t="shared" si="17"/>
        <v>0</v>
      </c>
      <c r="P172" s="72">
        <f t="shared" si="20"/>
        <v>0</v>
      </c>
      <c r="Q172" s="72">
        <f t="shared" si="21"/>
        <v>0</v>
      </c>
      <c r="R172" s="1">
        <f t="shared" si="23"/>
        <v>0</v>
      </c>
      <c r="S172" s="72">
        <f t="shared" si="22"/>
        <v>0</v>
      </c>
      <c r="T172" s="72">
        <f t="shared" si="18"/>
        <v>0</v>
      </c>
      <c r="U172" s="72"/>
      <c r="V172" s="72"/>
    </row>
    <row r="173" spans="1:22" s="1" customFormat="1" x14ac:dyDescent="0.3">
      <c r="A173" s="83"/>
      <c r="B173" s="83"/>
      <c r="C173" s="83"/>
      <c r="D173" s="91"/>
      <c r="E173" s="83"/>
      <c r="F173" s="84"/>
      <c r="G173" s="91"/>
      <c r="H173" s="89"/>
      <c r="I173" s="89"/>
      <c r="J173" s="91"/>
      <c r="K173" s="88"/>
      <c r="L173" s="84"/>
      <c r="M173" s="118"/>
      <c r="N173" s="72">
        <f t="shared" si="19"/>
        <v>0</v>
      </c>
      <c r="O173" s="72">
        <f t="shared" si="17"/>
        <v>0</v>
      </c>
      <c r="P173" s="72">
        <f t="shared" si="20"/>
        <v>0</v>
      </c>
      <c r="Q173" s="72">
        <f t="shared" si="21"/>
        <v>0</v>
      </c>
      <c r="R173" s="1">
        <f t="shared" si="23"/>
        <v>0</v>
      </c>
      <c r="S173" s="72">
        <f t="shared" si="22"/>
        <v>0</v>
      </c>
      <c r="T173" s="72">
        <f t="shared" si="18"/>
        <v>0</v>
      </c>
      <c r="U173" s="72"/>
      <c r="V173" s="72"/>
    </row>
    <row r="174" spans="1:22" s="1" customFormat="1" x14ac:dyDescent="0.3">
      <c r="A174" s="83"/>
      <c r="B174" s="83"/>
      <c r="C174" s="83"/>
      <c r="D174" s="91"/>
      <c r="E174" s="83"/>
      <c r="F174" s="84"/>
      <c r="G174" s="91"/>
      <c r="H174" s="89"/>
      <c r="I174" s="89"/>
      <c r="J174" s="91"/>
      <c r="K174" s="88"/>
      <c r="L174" s="84"/>
      <c r="M174" s="118"/>
      <c r="N174" s="72">
        <f t="shared" si="19"/>
        <v>0</v>
      </c>
      <c r="O174" s="72">
        <f t="shared" si="17"/>
        <v>0</v>
      </c>
      <c r="P174" s="72">
        <f t="shared" si="20"/>
        <v>0</v>
      </c>
      <c r="Q174" s="72">
        <f t="shared" si="21"/>
        <v>0</v>
      </c>
      <c r="R174" s="1">
        <f t="shared" si="23"/>
        <v>0</v>
      </c>
      <c r="S174" s="72">
        <f t="shared" si="22"/>
        <v>0</v>
      </c>
      <c r="T174" s="72">
        <f t="shared" si="18"/>
        <v>0</v>
      </c>
      <c r="U174" s="72"/>
      <c r="V174" s="72"/>
    </row>
    <row r="175" spans="1:22" s="1" customFormat="1" x14ac:dyDescent="0.3">
      <c r="A175" s="83"/>
      <c r="B175" s="83"/>
      <c r="C175" s="83"/>
      <c r="D175" s="91"/>
      <c r="E175" s="83"/>
      <c r="F175" s="84"/>
      <c r="G175" s="91"/>
      <c r="H175" s="89"/>
      <c r="I175" s="89"/>
      <c r="J175" s="91"/>
      <c r="K175" s="88"/>
      <c r="L175" s="84"/>
      <c r="M175" s="118"/>
      <c r="N175" s="72">
        <f t="shared" si="19"/>
        <v>0</v>
      </c>
      <c r="O175" s="72">
        <f t="shared" si="17"/>
        <v>0</v>
      </c>
      <c r="P175" s="72">
        <f t="shared" si="20"/>
        <v>0</v>
      </c>
      <c r="Q175" s="72">
        <f t="shared" si="21"/>
        <v>0</v>
      </c>
      <c r="R175" s="1">
        <f t="shared" si="23"/>
        <v>0</v>
      </c>
      <c r="S175" s="72">
        <f t="shared" si="22"/>
        <v>0</v>
      </c>
      <c r="T175" s="72">
        <f t="shared" si="18"/>
        <v>0</v>
      </c>
      <c r="U175" s="72"/>
      <c r="V175" s="72"/>
    </row>
    <row r="176" spans="1:22" s="1" customFormat="1" x14ac:dyDescent="0.3">
      <c r="A176" s="83"/>
      <c r="B176" s="83"/>
      <c r="C176" s="83"/>
      <c r="D176" s="91"/>
      <c r="E176" s="83"/>
      <c r="F176" s="84"/>
      <c r="G176" s="91"/>
      <c r="H176" s="89"/>
      <c r="I176" s="89"/>
      <c r="J176" s="91"/>
      <c r="K176" s="88"/>
      <c r="L176" s="84"/>
      <c r="M176" s="118"/>
      <c r="N176" s="72">
        <f t="shared" si="19"/>
        <v>0</v>
      </c>
      <c r="O176" s="72">
        <f t="shared" si="17"/>
        <v>0</v>
      </c>
      <c r="P176" s="72">
        <f t="shared" si="20"/>
        <v>0</v>
      </c>
      <c r="Q176" s="72">
        <f t="shared" si="21"/>
        <v>0</v>
      </c>
      <c r="R176" s="1">
        <f t="shared" si="23"/>
        <v>0</v>
      </c>
      <c r="S176" s="72">
        <f t="shared" si="22"/>
        <v>0</v>
      </c>
      <c r="T176" s="72">
        <f t="shared" si="18"/>
        <v>0</v>
      </c>
      <c r="U176" s="72"/>
      <c r="V176" s="72"/>
    </row>
    <row r="177" spans="1:22" s="1" customFormat="1" x14ac:dyDescent="0.3">
      <c r="A177" s="83"/>
      <c r="B177" s="83"/>
      <c r="C177" s="83"/>
      <c r="D177" s="91"/>
      <c r="E177" s="83"/>
      <c r="F177" s="84"/>
      <c r="G177" s="91"/>
      <c r="H177" s="89"/>
      <c r="I177" s="89"/>
      <c r="J177" s="91"/>
      <c r="K177" s="88"/>
      <c r="L177" s="84"/>
      <c r="M177" s="118"/>
      <c r="N177" s="72">
        <f t="shared" si="19"/>
        <v>0</v>
      </c>
      <c r="O177" s="72">
        <f t="shared" si="17"/>
        <v>0</v>
      </c>
      <c r="P177" s="72">
        <f t="shared" si="20"/>
        <v>0</v>
      </c>
      <c r="Q177" s="72">
        <f t="shared" si="21"/>
        <v>0</v>
      </c>
      <c r="R177" s="1">
        <f t="shared" si="23"/>
        <v>0</v>
      </c>
      <c r="S177" s="72">
        <f t="shared" si="22"/>
        <v>0</v>
      </c>
      <c r="T177" s="72">
        <f t="shared" si="18"/>
        <v>0</v>
      </c>
      <c r="U177" s="72"/>
      <c r="V177" s="72"/>
    </row>
    <row r="178" spans="1:22" s="1" customFormat="1" x14ac:dyDescent="0.3">
      <c r="A178" s="83"/>
      <c r="B178" s="83"/>
      <c r="C178" s="83"/>
      <c r="D178" s="91"/>
      <c r="E178" s="83"/>
      <c r="F178" s="84"/>
      <c r="G178" s="91"/>
      <c r="H178" s="89"/>
      <c r="I178" s="89"/>
      <c r="J178" s="91"/>
      <c r="K178" s="88"/>
      <c r="L178" s="84"/>
      <c r="M178" s="118"/>
      <c r="N178" s="72">
        <f t="shared" si="19"/>
        <v>0</v>
      </c>
      <c r="O178" s="72">
        <f t="shared" si="17"/>
        <v>0</v>
      </c>
      <c r="P178" s="72">
        <f t="shared" si="20"/>
        <v>0</v>
      </c>
      <c r="Q178" s="72">
        <f t="shared" si="21"/>
        <v>0</v>
      </c>
      <c r="R178" s="1">
        <f t="shared" si="23"/>
        <v>0</v>
      </c>
      <c r="S178" s="72">
        <f t="shared" si="22"/>
        <v>0</v>
      </c>
      <c r="T178" s="72">
        <f t="shared" si="18"/>
        <v>0</v>
      </c>
      <c r="U178" s="72"/>
      <c r="V178" s="72"/>
    </row>
    <row r="179" spans="1:22" s="1" customFormat="1" x14ac:dyDescent="0.3">
      <c r="A179" s="83"/>
      <c r="B179" s="83"/>
      <c r="C179" s="83"/>
      <c r="D179" s="91"/>
      <c r="E179" s="83"/>
      <c r="F179" s="84"/>
      <c r="G179" s="91"/>
      <c r="H179" s="89"/>
      <c r="I179" s="89"/>
      <c r="J179" s="91"/>
      <c r="K179" s="88"/>
      <c r="L179" s="84"/>
      <c r="M179" s="118"/>
      <c r="N179" s="72">
        <f t="shared" si="19"/>
        <v>0</v>
      </c>
      <c r="O179" s="72">
        <f t="shared" si="17"/>
        <v>0</v>
      </c>
      <c r="P179" s="72">
        <f t="shared" si="20"/>
        <v>0</v>
      </c>
      <c r="Q179" s="72">
        <f t="shared" si="21"/>
        <v>0</v>
      </c>
      <c r="R179" s="1">
        <f t="shared" si="23"/>
        <v>0</v>
      </c>
      <c r="S179" s="72">
        <f t="shared" si="22"/>
        <v>0</v>
      </c>
      <c r="T179" s="72">
        <f t="shared" si="18"/>
        <v>0</v>
      </c>
      <c r="U179" s="72"/>
      <c r="V179" s="72"/>
    </row>
    <row r="180" spans="1:22" s="1" customFormat="1" x14ac:dyDescent="0.3">
      <c r="A180" s="83"/>
      <c r="B180" s="83"/>
      <c r="C180" s="83"/>
      <c r="D180" s="91"/>
      <c r="E180" s="83"/>
      <c r="F180" s="84"/>
      <c r="G180" s="91"/>
      <c r="H180" s="89"/>
      <c r="I180" s="89"/>
      <c r="J180" s="91"/>
      <c r="K180" s="88"/>
      <c r="L180" s="84"/>
      <c r="M180" s="118"/>
      <c r="N180" s="72">
        <f t="shared" si="19"/>
        <v>0</v>
      </c>
      <c r="O180" s="72">
        <f t="shared" si="17"/>
        <v>0</v>
      </c>
      <c r="P180" s="72">
        <f t="shared" si="20"/>
        <v>0</v>
      </c>
      <c r="Q180" s="72">
        <f t="shared" si="21"/>
        <v>0</v>
      </c>
      <c r="R180" s="1">
        <f t="shared" si="23"/>
        <v>0</v>
      </c>
      <c r="S180" s="72">
        <f t="shared" si="22"/>
        <v>0</v>
      </c>
      <c r="T180" s="72">
        <f t="shared" si="18"/>
        <v>0</v>
      </c>
      <c r="U180" s="72"/>
      <c r="V180" s="72"/>
    </row>
    <row r="181" spans="1:22" s="1" customFormat="1" x14ac:dyDescent="0.3">
      <c r="A181" s="83"/>
      <c r="B181" s="83"/>
      <c r="C181" s="83"/>
      <c r="D181" s="91"/>
      <c r="E181" s="83"/>
      <c r="F181" s="84"/>
      <c r="G181" s="91"/>
      <c r="H181" s="89"/>
      <c r="I181" s="89"/>
      <c r="J181" s="91"/>
      <c r="K181" s="88"/>
      <c r="L181" s="84"/>
      <c r="M181" s="118"/>
      <c r="N181" s="72">
        <f t="shared" si="19"/>
        <v>0</v>
      </c>
      <c r="O181" s="72">
        <f t="shared" si="17"/>
        <v>0</v>
      </c>
      <c r="P181" s="72">
        <f t="shared" si="20"/>
        <v>0</v>
      </c>
      <c r="Q181" s="72">
        <f t="shared" si="21"/>
        <v>0</v>
      </c>
      <c r="R181" s="1">
        <f t="shared" si="23"/>
        <v>0</v>
      </c>
      <c r="S181" s="72">
        <f t="shared" si="22"/>
        <v>0</v>
      </c>
      <c r="T181" s="72">
        <f t="shared" si="18"/>
        <v>0</v>
      </c>
      <c r="U181" s="72"/>
      <c r="V181" s="72"/>
    </row>
    <row r="182" spans="1:22" s="1" customFormat="1" x14ac:dyDescent="0.3">
      <c r="A182" s="83"/>
      <c r="B182" s="83"/>
      <c r="C182" s="83"/>
      <c r="D182" s="91"/>
      <c r="E182" s="83"/>
      <c r="F182" s="84"/>
      <c r="G182" s="91"/>
      <c r="H182" s="89"/>
      <c r="I182" s="89"/>
      <c r="J182" s="91"/>
      <c r="K182" s="88"/>
      <c r="L182" s="84"/>
      <c r="M182" s="118"/>
      <c r="N182" s="72">
        <f t="shared" si="19"/>
        <v>0</v>
      </c>
      <c r="O182" s="72">
        <f t="shared" ref="O182:O245" si="24">IF(AND(A182&gt;0,B182&lt;&gt;""),IF(C182="",1,0),0)</f>
        <v>0</v>
      </c>
      <c r="P182" s="72">
        <f t="shared" si="20"/>
        <v>0</v>
      </c>
      <c r="Q182" s="72">
        <f t="shared" si="21"/>
        <v>0</v>
      </c>
      <c r="R182" s="1">
        <f t="shared" si="23"/>
        <v>0</v>
      </c>
      <c r="S182" s="72">
        <f t="shared" si="22"/>
        <v>0</v>
      </c>
      <c r="T182" s="72">
        <f t="shared" si="18"/>
        <v>0</v>
      </c>
      <c r="U182" s="72"/>
      <c r="V182" s="72"/>
    </row>
    <row r="183" spans="1:22" s="1" customFormat="1" x14ac:dyDescent="0.3">
      <c r="A183" s="83"/>
      <c r="B183" s="83"/>
      <c r="C183" s="83"/>
      <c r="D183" s="91"/>
      <c r="E183" s="83"/>
      <c r="F183" s="84"/>
      <c r="G183" s="91"/>
      <c r="H183" s="89"/>
      <c r="I183" s="89"/>
      <c r="J183" s="91"/>
      <c r="K183" s="88"/>
      <c r="L183" s="84"/>
      <c r="M183" s="118"/>
      <c r="N183" s="72">
        <f t="shared" si="19"/>
        <v>0</v>
      </c>
      <c r="O183" s="72">
        <f t="shared" si="24"/>
        <v>0</v>
      </c>
      <c r="P183" s="72">
        <f t="shared" si="20"/>
        <v>0</v>
      </c>
      <c r="Q183" s="72">
        <f t="shared" si="21"/>
        <v>0</v>
      </c>
      <c r="R183" s="1">
        <f t="shared" si="23"/>
        <v>0</v>
      </c>
      <c r="S183" s="72">
        <f t="shared" si="22"/>
        <v>0</v>
      </c>
      <c r="T183" s="72">
        <f t="shared" si="18"/>
        <v>0</v>
      </c>
      <c r="U183" s="72"/>
      <c r="V183" s="72"/>
    </row>
    <row r="184" spans="1:22" s="1" customFormat="1" x14ac:dyDescent="0.3">
      <c r="A184" s="83"/>
      <c r="B184" s="83"/>
      <c r="C184" s="83"/>
      <c r="D184" s="91"/>
      <c r="E184" s="83"/>
      <c r="F184" s="84"/>
      <c r="G184" s="91"/>
      <c r="H184" s="89"/>
      <c r="I184" s="89"/>
      <c r="J184" s="91"/>
      <c r="K184" s="88"/>
      <c r="L184" s="84"/>
      <c r="M184" s="118"/>
      <c r="N184" s="72">
        <f t="shared" si="19"/>
        <v>0</v>
      </c>
      <c r="O184" s="72">
        <f t="shared" si="24"/>
        <v>0</v>
      </c>
      <c r="P184" s="72">
        <f t="shared" si="20"/>
        <v>0</v>
      </c>
      <c r="Q184" s="72">
        <f t="shared" si="21"/>
        <v>0</v>
      </c>
      <c r="R184" s="1">
        <f t="shared" si="23"/>
        <v>0</v>
      </c>
      <c r="S184" s="72">
        <f t="shared" si="22"/>
        <v>0</v>
      </c>
      <c r="T184" s="72">
        <f t="shared" si="18"/>
        <v>0</v>
      </c>
      <c r="U184" s="72"/>
      <c r="V184" s="72"/>
    </row>
    <row r="185" spans="1:22" s="1" customFormat="1" x14ac:dyDescent="0.3">
      <c r="A185" s="83"/>
      <c r="B185" s="83"/>
      <c r="C185" s="83"/>
      <c r="D185" s="91"/>
      <c r="E185" s="83"/>
      <c r="F185" s="84"/>
      <c r="G185" s="91"/>
      <c r="H185" s="89"/>
      <c r="I185" s="89"/>
      <c r="J185" s="91"/>
      <c r="K185" s="88"/>
      <c r="L185" s="84"/>
      <c r="M185" s="118"/>
      <c r="N185" s="72">
        <f t="shared" si="19"/>
        <v>0</v>
      </c>
      <c r="O185" s="72">
        <f t="shared" si="24"/>
        <v>0</v>
      </c>
      <c r="P185" s="72">
        <f t="shared" si="20"/>
        <v>0</v>
      </c>
      <c r="Q185" s="72">
        <f t="shared" si="21"/>
        <v>0</v>
      </c>
      <c r="R185" s="1">
        <f t="shared" si="23"/>
        <v>0</v>
      </c>
      <c r="S185" s="72">
        <f t="shared" si="22"/>
        <v>0</v>
      </c>
      <c r="T185" s="72">
        <f t="shared" si="18"/>
        <v>0</v>
      </c>
      <c r="U185" s="72"/>
      <c r="V185" s="72"/>
    </row>
    <row r="186" spans="1:22" s="1" customFormat="1" x14ac:dyDescent="0.3">
      <c r="A186" s="83"/>
      <c r="B186" s="83"/>
      <c r="C186" s="83"/>
      <c r="D186" s="91"/>
      <c r="E186" s="83"/>
      <c r="F186" s="84"/>
      <c r="G186" s="91"/>
      <c r="H186" s="89"/>
      <c r="I186" s="89"/>
      <c r="J186" s="91"/>
      <c r="K186" s="88"/>
      <c r="L186" s="84"/>
      <c r="M186" s="118"/>
      <c r="N186" s="72">
        <f t="shared" si="19"/>
        <v>0</v>
      </c>
      <c r="O186" s="72">
        <f t="shared" si="24"/>
        <v>0</v>
      </c>
      <c r="P186" s="72">
        <f t="shared" si="20"/>
        <v>0</v>
      </c>
      <c r="Q186" s="72">
        <f t="shared" si="21"/>
        <v>0</v>
      </c>
      <c r="R186" s="1">
        <f t="shared" si="23"/>
        <v>0</v>
      </c>
      <c r="S186" s="72">
        <f t="shared" si="22"/>
        <v>0</v>
      </c>
      <c r="T186" s="72">
        <f t="shared" si="18"/>
        <v>0</v>
      </c>
      <c r="U186" s="72"/>
      <c r="V186" s="72"/>
    </row>
    <row r="187" spans="1:22" s="1" customFormat="1" x14ac:dyDescent="0.3">
      <c r="A187" s="83"/>
      <c r="B187" s="83"/>
      <c r="C187" s="83"/>
      <c r="D187" s="91"/>
      <c r="E187" s="83"/>
      <c r="F187" s="84"/>
      <c r="G187" s="91"/>
      <c r="H187" s="89"/>
      <c r="I187" s="89"/>
      <c r="J187" s="91"/>
      <c r="K187" s="88"/>
      <c r="L187" s="84"/>
      <c r="M187" s="118"/>
      <c r="N187" s="72">
        <f t="shared" si="19"/>
        <v>0</v>
      </c>
      <c r="O187" s="72">
        <f t="shared" si="24"/>
        <v>0</v>
      </c>
      <c r="P187" s="72">
        <f t="shared" si="20"/>
        <v>0</v>
      </c>
      <c r="Q187" s="72">
        <f t="shared" si="21"/>
        <v>0</v>
      </c>
      <c r="R187" s="1">
        <f t="shared" si="23"/>
        <v>0</v>
      </c>
      <c r="S187" s="72">
        <f t="shared" si="22"/>
        <v>0</v>
      </c>
      <c r="T187" s="72">
        <f t="shared" si="18"/>
        <v>0</v>
      </c>
      <c r="U187" s="72"/>
      <c r="V187" s="72"/>
    </row>
    <row r="188" spans="1:22" s="1" customFormat="1" x14ac:dyDescent="0.3">
      <c r="A188" s="83"/>
      <c r="B188" s="83"/>
      <c r="C188" s="83"/>
      <c r="D188" s="91"/>
      <c r="E188" s="83"/>
      <c r="F188" s="84"/>
      <c r="G188" s="91"/>
      <c r="H188" s="89"/>
      <c r="I188" s="89"/>
      <c r="J188" s="91"/>
      <c r="K188" s="88"/>
      <c r="L188" s="84"/>
      <c r="M188" s="118"/>
      <c r="N188" s="72">
        <f t="shared" si="19"/>
        <v>0</v>
      </c>
      <c r="O188" s="72">
        <f t="shared" si="24"/>
        <v>0</v>
      </c>
      <c r="P188" s="72">
        <f t="shared" si="20"/>
        <v>0</v>
      </c>
      <c r="Q188" s="72">
        <f t="shared" si="21"/>
        <v>0</v>
      </c>
      <c r="R188" s="1">
        <f t="shared" si="23"/>
        <v>0</v>
      </c>
      <c r="S188" s="72">
        <f t="shared" si="22"/>
        <v>0</v>
      </c>
      <c r="T188" s="72">
        <f t="shared" si="18"/>
        <v>0</v>
      </c>
      <c r="U188" s="72"/>
      <c r="V188" s="72"/>
    </row>
    <row r="189" spans="1:22" s="1" customFormat="1" x14ac:dyDescent="0.3">
      <c r="A189" s="83"/>
      <c r="B189" s="83"/>
      <c r="C189" s="83"/>
      <c r="D189" s="91"/>
      <c r="E189" s="83"/>
      <c r="F189" s="84"/>
      <c r="G189" s="91"/>
      <c r="H189" s="89"/>
      <c r="I189" s="89"/>
      <c r="J189" s="91"/>
      <c r="K189" s="88"/>
      <c r="L189" s="84"/>
      <c r="M189" s="118"/>
      <c r="N189" s="72">
        <f t="shared" si="19"/>
        <v>0</v>
      </c>
      <c r="O189" s="72">
        <f t="shared" si="24"/>
        <v>0</v>
      </c>
      <c r="P189" s="72">
        <f t="shared" si="20"/>
        <v>0</v>
      </c>
      <c r="Q189" s="72">
        <f t="shared" si="21"/>
        <v>0</v>
      </c>
      <c r="R189" s="1">
        <f t="shared" si="23"/>
        <v>0</v>
      </c>
      <c r="S189" s="72">
        <f t="shared" si="22"/>
        <v>0</v>
      </c>
      <c r="T189" s="72">
        <f t="shared" si="18"/>
        <v>0</v>
      </c>
      <c r="U189" s="72"/>
      <c r="V189" s="72"/>
    </row>
    <row r="190" spans="1:22" s="1" customFormat="1" x14ac:dyDescent="0.3">
      <c r="A190" s="83"/>
      <c r="B190" s="83"/>
      <c r="C190" s="83"/>
      <c r="D190" s="91"/>
      <c r="E190" s="83"/>
      <c r="F190" s="84"/>
      <c r="G190" s="91"/>
      <c r="H190" s="89"/>
      <c r="I190" s="89"/>
      <c r="J190" s="91"/>
      <c r="K190" s="88"/>
      <c r="L190" s="84"/>
      <c r="M190" s="118"/>
      <c r="N190" s="72">
        <f t="shared" si="19"/>
        <v>0</v>
      </c>
      <c r="O190" s="72">
        <f t="shared" si="24"/>
        <v>0</v>
      </c>
      <c r="P190" s="72">
        <f t="shared" si="20"/>
        <v>0</v>
      </c>
      <c r="Q190" s="72">
        <f t="shared" si="21"/>
        <v>0</v>
      </c>
      <c r="R190" s="1">
        <f t="shared" si="23"/>
        <v>0</v>
      </c>
      <c r="S190" s="72">
        <f t="shared" si="22"/>
        <v>0</v>
      </c>
      <c r="T190" s="72">
        <f t="shared" si="18"/>
        <v>0</v>
      </c>
      <c r="U190" s="72"/>
      <c r="V190" s="72"/>
    </row>
    <row r="191" spans="1:22" s="1" customFormat="1" x14ac:dyDescent="0.3">
      <c r="A191" s="83"/>
      <c r="B191" s="83"/>
      <c r="C191" s="83"/>
      <c r="D191" s="91"/>
      <c r="E191" s="83"/>
      <c r="F191" s="84"/>
      <c r="G191" s="91"/>
      <c r="H191" s="89"/>
      <c r="I191" s="89"/>
      <c r="J191" s="91"/>
      <c r="K191" s="88"/>
      <c r="L191" s="84"/>
      <c r="M191" s="118"/>
      <c r="N191" s="72">
        <f t="shared" si="19"/>
        <v>0</v>
      </c>
      <c r="O191" s="72">
        <f t="shared" si="24"/>
        <v>0</v>
      </c>
      <c r="P191" s="72">
        <f t="shared" si="20"/>
        <v>0</v>
      </c>
      <c r="Q191" s="72">
        <f t="shared" si="21"/>
        <v>0</v>
      </c>
      <c r="R191" s="1">
        <f t="shared" si="23"/>
        <v>0</v>
      </c>
      <c r="S191" s="72">
        <f t="shared" si="22"/>
        <v>0</v>
      </c>
      <c r="T191" s="72">
        <f t="shared" si="18"/>
        <v>0</v>
      </c>
      <c r="U191" s="72"/>
      <c r="V191" s="72"/>
    </row>
    <row r="192" spans="1:22" s="1" customFormat="1" x14ac:dyDescent="0.3">
      <c r="A192" s="83"/>
      <c r="B192" s="83"/>
      <c r="C192" s="83"/>
      <c r="D192" s="91"/>
      <c r="E192" s="83"/>
      <c r="F192" s="84"/>
      <c r="G192" s="91"/>
      <c r="H192" s="89"/>
      <c r="I192" s="89"/>
      <c r="J192" s="91"/>
      <c r="K192" s="88"/>
      <c r="L192" s="84"/>
      <c r="M192" s="118"/>
      <c r="N192" s="72">
        <f t="shared" si="19"/>
        <v>0</v>
      </c>
      <c r="O192" s="72">
        <f t="shared" si="24"/>
        <v>0</v>
      </c>
      <c r="P192" s="72">
        <f t="shared" si="20"/>
        <v>0</v>
      </c>
      <c r="Q192" s="72">
        <f t="shared" si="21"/>
        <v>0</v>
      </c>
      <c r="R192" s="1">
        <f t="shared" si="23"/>
        <v>0</v>
      </c>
      <c r="S192" s="72">
        <f t="shared" si="22"/>
        <v>0</v>
      </c>
      <c r="T192" s="72">
        <f t="shared" si="18"/>
        <v>0</v>
      </c>
      <c r="U192" s="72"/>
      <c r="V192" s="72"/>
    </row>
    <row r="193" spans="1:22" s="1" customFormat="1" x14ac:dyDescent="0.3">
      <c r="A193" s="83"/>
      <c r="B193" s="83"/>
      <c r="C193" s="83"/>
      <c r="D193" s="91"/>
      <c r="E193" s="83"/>
      <c r="F193" s="84"/>
      <c r="G193" s="91"/>
      <c r="H193" s="89"/>
      <c r="I193" s="89"/>
      <c r="J193" s="91"/>
      <c r="K193" s="88"/>
      <c r="L193" s="84"/>
      <c r="M193" s="118"/>
      <c r="N193" s="72">
        <f t="shared" si="19"/>
        <v>0</v>
      </c>
      <c r="O193" s="72">
        <f t="shared" si="24"/>
        <v>0</v>
      </c>
      <c r="P193" s="72">
        <f t="shared" si="20"/>
        <v>0</v>
      </c>
      <c r="Q193" s="72">
        <f t="shared" si="21"/>
        <v>0</v>
      </c>
      <c r="R193" s="1">
        <f t="shared" si="23"/>
        <v>0</v>
      </c>
      <c r="S193" s="72">
        <f t="shared" si="22"/>
        <v>0</v>
      </c>
      <c r="T193" s="72">
        <f t="shared" si="18"/>
        <v>0</v>
      </c>
      <c r="U193" s="72"/>
      <c r="V193" s="72"/>
    </row>
    <row r="194" spans="1:22" s="1" customFormat="1" x14ac:dyDescent="0.3">
      <c r="A194" s="83"/>
      <c r="B194" s="83"/>
      <c r="C194" s="83"/>
      <c r="D194" s="91"/>
      <c r="E194" s="83"/>
      <c r="F194" s="84"/>
      <c r="G194" s="91"/>
      <c r="H194" s="89"/>
      <c r="I194" s="89"/>
      <c r="J194" s="91"/>
      <c r="K194" s="88"/>
      <c r="L194" s="84"/>
      <c r="M194" s="118"/>
      <c r="N194" s="72">
        <f t="shared" si="19"/>
        <v>0</v>
      </c>
      <c r="O194" s="72">
        <f t="shared" si="24"/>
        <v>0</v>
      </c>
      <c r="P194" s="72">
        <f t="shared" si="20"/>
        <v>0</v>
      </c>
      <c r="Q194" s="72">
        <f t="shared" si="21"/>
        <v>0</v>
      </c>
      <c r="R194" s="1">
        <f t="shared" si="23"/>
        <v>0</v>
      </c>
      <c r="S194" s="72">
        <f t="shared" si="22"/>
        <v>0</v>
      </c>
      <c r="T194" s="72">
        <f t="shared" si="18"/>
        <v>0</v>
      </c>
      <c r="U194" s="72"/>
      <c r="V194" s="72"/>
    </row>
    <row r="195" spans="1:22" s="1" customFormat="1" x14ac:dyDescent="0.3">
      <c r="A195" s="83"/>
      <c r="B195" s="83"/>
      <c r="C195" s="83"/>
      <c r="D195" s="91"/>
      <c r="E195" s="83"/>
      <c r="F195" s="84"/>
      <c r="G195" s="91"/>
      <c r="H195" s="89"/>
      <c r="I195" s="89"/>
      <c r="J195" s="91"/>
      <c r="K195" s="88"/>
      <c r="L195" s="84"/>
      <c r="M195" s="118"/>
      <c r="N195" s="72">
        <f t="shared" si="19"/>
        <v>0</v>
      </c>
      <c r="O195" s="72">
        <f t="shared" si="24"/>
        <v>0</v>
      </c>
      <c r="P195" s="72">
        <f t="shared" si="20"/>
        <v>0</v>
      </c>
      <c r="Q195" s="72">
        <f t="shared" si="21"/>
        <v>0</v>
      </c>
      <c r="R195" s="1">
        <f t="shared" si="23"/>
        <v>0</v>
      </c>
      <c r="S195" s="72">
        <f t="shared" si="22"/>
        <v>0</v>
      </c>
      <c r="T195" s="72">
        <f t="shared" si="18"/>
        <v>0</v>
      </c>
      <c r="U195" s="72"/>
      <c r="V195" s="72"/>
    </row>
    <row r="196" spans="1:22" s="1" customFormat="1" x14ac:dyDescent="0.3">
      <c r="A196" s="83"/>
      <c r="B196" s="83"/>
      <c r="C196" s="83"/>
      <c r="D196" s="91"/>
      <c r="E196" s="83"/>
      <c r="F196" s="84"/>
      <c r="G196" s="91"/>
      <c r="H196" s="89"/>
      <c r="I196" s="89"/>
      <c r="J196" s="91"/>
      <c r="K196" s="88"/>
      <c r="L196" s="84"/>
      <c r="M196" s="118"/>
      <c r="N196" s="72">
        <f t="shared" si="19"/>
        <v>0</v>
      </c>
      <c r="O196" s="72">
        <f t="shared" si="24"/>
        <v>0</v>
      </c>
      <c r="P196" s="72">
        <f t="shared" si="20"/>
        <v>0</v>
      </c>
      <c r="Q196" s="72">
        <f t="shared" si="21"/>
        <v>0</v>
      </c>
      <c r="R196" s="1">
        <f t="shared" si="23"/>
        <v>0</v>
      </c>
      <c r="S196" s="72">
        <f t="shared" si="22"/>
        <v>0</v>
      </c>
      <c r="T196" s="72">
        <f t="shared" si="18"/>
        <v>0</v>
      </c>
      <c r="U196" s="72"/>
      <c r="V196" s="72"/>
    </row>
    <row r="197" spans="1:22" s="1" customFormat="1" x14ac:dyDescent="0.3">
      <c r="A197" s="83"/>
      <c r="B197" s="83"/>
      <c r="C197" s="83"/>
      <c r="D197" s="91"/>
      <c r="E197" s="83"/>
      <c r="F197" s="84"/>
      <c r="G197" s="91"/>
      <c r="H197" s="89"/>
      <c r="I197" s="89"/>
      <c r="J197" s="91"/>
      <c r="K197" s="88"/>
      <c r="L197" s="84"/>
      <c r="M197" s="118"/>
      <c r="N197" s="72">
        <f t="shared" si="19"/>
        <v>0</v>
      </c>
      <c r="O197" s="72">
        <f t="shared" si="24"/>
        <v>0</v>
      </c>
      <c r="P197" s="72">
        <f t="shared" si="20"/>
        <v>0</v>
      </c>
      <c r="Q197" s="72">
        <f t="shared" si="21"/>
        <v>0</v>
      </c>
      <c r="R197" s="1">
        <f t="shared" si="23"/>
        <v>0</v>
      </c>
      <c r="S197" s="72">
        <f t="shared" si="22"/>
        <v>0</v>
      </c>
      <c r="T197" s="72">
        <f t="shared" si="18"/>
        <v>0</v>
      </c>
      <c r="U197" s="72"/>
      <c r="V197" s="72"/>
    </row>
    <row r="198" spans="1:22" s="1" customFormat="1" x14ac:dyDescent="0.3">
      <c r="A198" s="83"/>
      <c r="B198" s="83"/>
      <c r="C198" s="83"/>
      <c r="D198" s="91"/>
      <c r="E198" s="83"/>
      <c r="F198" s="84"/>
      <c r="G198" s="91"/>
      <c r="H198" s="89"/>
      <c r="I198" s="89"/>
      <c r="J198" s="91"/>
      <c r="K198" s="88"/>
      <c r="L198" s="84"/>
      <c r="M198" s="118"/>
      <c r="N198" s="72">
        <f t="shared" si="19"/>
        <v>0</v>
      </c>
      <c r="O198" s="72">
        <f t="shared" si="24"/>
        <v>0</v>
      </c>
      <c r="P198" s="72">
        <f t="shared" si="20"/>
        <v>0</v>
      </c>
      <c r="Q198" s="72">
        <f t="shared" si="21"/>
        <v>0</v>
      </c>
      <c r="R198" s="1">
        <f t="shared" si="23"/>
        <v>0</v>
      </c>
      <c r="S198" s="72">
        <f t="shared" si="22"/>
        <v>0</v>
      </c>
      <c r="T198" s="72">
        <f t="shared" si="18"/>
        <v>0</v>
      </c>
      <c r="U198" s="72"/>
      <c r="V198" s="72"/>
    </row>
    <row r="199" spans="1:22" s="1" customFormat="1" x14ac:dyDescent="0.3">
      <c r="A199" s="83"/>
      <c r="B199" s="83"/>
      <c r="C199" s="83"/>
      <c r="D199" s="91"/>
      <c r="E199" s="83"/>
      <c r="F199" s="84"/>
      <c r="G199" s="91"/>
      <c r="H199" s="89"/>
      <c r="I199" s="89"/>
      <c r="J199" s="91"/>
      <c r="K199" s="88"/>
      <c r="L199" s="84"/>
      <c r="M199" s="118"/>
      <c r="N199" s="72">
        <f t="shared" si="19"/>
        <v>0</v>
      </c>
      <c r="O199" s="72">
        <f t="shared" si="24"/>
        <v>0</v>
      </c>
      <c r="P199" s="72">
        <f t="shared" si="20"/>
        <v>0</v>
      </c>
      <c r="Q199" s="72">
        <f t="shared" si="21"/>
        <v>0</v>
      </c>
      <c r="R199" s="1">
        <f t="shared" si="23"/>
        <v>0</v>
      </c>
      <c r="S199" s="72">
        <f t="shared" si="22"/>
        <v>0</v>
      </c>
      <c r="T199" s="72">
        <f t="shared" ref="T199:T262" si="25">IF(B199&lt;&gt;"",IF(SUM(G199:J199)&gt;0,0,IF(D199&gt;0,0,1)),0)</f>
        <v>0</v>
      </c>
      <c r="U199" s="72"/>
      <c r="V199" s="72"/>
    </row>
    <row r="200" spans="1:22" s="1" customFormat="1" x14ac:dyDescent="0.3">
      <c r="A200" s="83"/>
      <c r="B200" s="83"/>
      <c r="C200" s="83"/>
      <c r="D200" s="91"/>
      <c r="E200" s="83"/>
      <c r="F200" s="84"/>
      <c r="G200" s="91"/>
      <c r="H200" s="89"/>
      <c r="I200" s="89"/>
      <c r="J200" s="91"/>
      <c r="K200" s="88"/>
      <c r="L200" s="84"/>
      <c r="M200" s="118"/>
      <c r="N200" s="72">
        <f t="shared" ref="N200:N263" si="26">IF(C200&lt;&gt;"",IF(B200="",1,0),0)</f>
        <v>0</v>
      </c>
      <c r="O200" s="72">
        <f t="shared" si="24"/>
        <v>0</v>
      </c>
      <c r="P200" s="72">
        <f t="shared" ref="P200:P263" si="27">IF(OR(H200&gt;0,G200&gt;0),IF(E200="",1,0),0)</f>
        <v>0</v>
      </c>
      <c r="Q200" s="72">
        <f t="shared" ref="Q200:Q263" si="28">IF(E200&lt;&gt;"",IF(F200&gt;0,0,1),0)</f>
        <v>0</v>
      </c>
      <c r="R200" s="1">
        <f t="shared" si="23"/>
        <v>0</v>
      </c>
      <c r="S200" s="72">
        <f t="shared" si="22"/>
        <v>0</v>
      </c>
      <c r="T200" s="72">
        <f t="shared" si="25"/>
        <v>0</v>
      </c>
      <c r="U200" s="72"/>
      <c r="V200" s="72"/>
    </row>
    <row r="201" spans="1:22" s="1" customFormat="1" x14ac:dyDescent="0.3">
      <c r="A201" s="83"/>
      <c r="B201" s="83"/>
      <c r="C201" s="83"/>
      <c r="D201" s="91"/>
      <c r="E201" s="83"/>
      <c r="F201" s="84"/>
      <c r="G201" s="91"/>
      <c r="H201" s="89"/>
      <c r="I201" s="89"/>
      <c r="J201" s="91"/>
      <c r="K201" s="88"/>
      <c r="L201" s="84"/>
      <c r="M201" s="118"/>
      <c r="N201" s="72">
        <f t="shared" si="26"/>
        <v>0</v>
      </c>
      <c r="O201" s="72">
        <f t="shared" si="24"/>
        <v>0</v>
      </c>
      <c r="P201" s="72">
        <f t="shared" si="27"/>
        <v>0</v>
      </c>
      <c r="Q201" s="72">
        <f t="shared" si="28"/>
        <v>0</v>
      </c>
      <c r="R201" s="1">
        <f t="shared" si="23"/>
        <v>0</v>
      </c>
      <c r="S201" s="72">
        <f t="shared" si="22"/>
        <v>0</v>
      </c>
      <c r="T201" s="72">
        <f t="shared" si="25"/>
        <v>0</v>
      </c>
      <c r="U201" s="72"/>
      <c r="V201" s="72"/>
    </row>
    <row r="202" spans="1:22" s="1" customFormat="1" x14ac:dyDescent="0.3">
      <c r="A202" s="83"/>
      <c r="B202" s="83"/>
      <c r="C202" s="83"/>
      <c r="D202" s="91"/>
      <c r="E202" s="83"/>
      <c r="F202" s="84"/>
      <c r="G202" s="91"/>
      <c r="H202" s="89"/>
      <c r="I202" s="89"/>
      <c r="J202" s="91"/>
      <c r="K202" s="88"/>
      <c r="L202" s="84"/>
      <c r="M202" s="118"/>
      <c r="N202" s="72">
        <f t="shared" si="26"/>
        <v>0</v>
      </c>
      <c r="O202" s="72">
        <f t="shared" si="24"/>
        <v>0</v>
      </c>
      <c r="P202" s="72">
        <f t="shared" si="27"/>
        <v>0</v>
      </c>
      <c r="Q202" s="72">
        <f t="shared" si="28"/>
        <v>0</v>
      </c>
      <c r="R202" s="1">
        <f t="shared" si="23"/>
        <v>0</v>
      </c>
      <c r="S202" s="72">
        <f t="shared" si="22"/>
        <v>0</v>
      </c>
      <c r="T202" s="72">
        <f t="shared" si="25"/>
        <v>0</v>
      </c>
      <c r="U202" s="72"/>
      <c r="V202" s="72"/>
    </row>
    <row r="203" spans="1:22" s="1" customFormat="1" x14ac:dyDescent="0.3">
      <c r="A203" s="83"/>
      <c r="B203" s="83"/>
      <c r="C203" s="83"/>
      <c r="D203" s="91"/>
      <c r="E203" s="83"/>
      <c r="F203" s="84"/>
      <c r="G203" s="91"/>
      <c r="H203" s="89"/>
      <c r="I203" s="89"/>
      <c r="J203" s="91"/>
      <c r="K203" s="88"/>
      <c r="L203" s="84"/>
      <c r="M203" s="118"/>
      <c r="N203" s="72">
        <f t="shared" si="26"/>
        <v>0</v>
      </c>
      <c r="O203" s="72">
        <f t="shared" si="24"/>
        <v>0</v>
      </c>
      <c r="P203" s="72">
        <f t="shared" si="27"/>
        <v>0</v>
      </c>
      <c r="Q203" s="72">
        <f t="shared" si="28"/>
        <v>0</v>
      </c>
      <c r="R203" s="1">
        <f t="shared" si="23"/>
        <v>0</v>
      </c>
      <c r="S203" s="72">
        <f t="shared" si="22"/>
        <v>0</v>
      </c>
      <c r="T203" s="72">
        <f t="shared" si="25"/>
        <v>0</v>
      </c>
      <c r="U203" s="72"/>
      <c r="V203" s="72"/>
    </row>
    <row r="204" spans="1:22" s="1" customFormat="1" x14ac:dyDescent="0.3">
      <c r="A204" s="83"/>
      <c r="B204" s="83"/>
      <c r="C204" s="83"/>
      <c r="D204" s="91"/>
      <c r="E204" s="83"/>
      <c r="F204" s="84"/>
      <c r="G204" s="91"/>
      <c r="H204" s="89"/>
      <c r="I204" s="89"/>
      <c r="J204" s="91"/>
      <c r="K204" s="88"/>
      <c r="L204" s="84"/>
      <c r="M204" s="118"/>
      <c r="N204" s="72">
        <f t="shared" si="26"/>
        <v>0</v>
      </c>
      <c r="O204" s="72">
        <f t="shared" si="24"/>
        <v>0</v>
      </c>
      <c r="P204" s="72">
        <f t="shared" si="27"/>
        <v>0</v>
      </c>
      <c r="Q204" s="72">
        <f t="shared" si="28"/>
        <v>0</v>
      </c>
      <c r="R204" s="1">
        <f t="shared" si="23"/>
        <v>0</v>
      </c>
      <c r="S204" s="72">
        <f t="shared" si="22"/>
        <v>0</v>
      </c>
      <c r="T204" s="72">
        <f t="shared" si="25"/>
        <v>0</v>
      </c>
      <c r="U204" s="72"/>
      <c r="V204" s="72"/>
    </row>
    <row r="205" spans="1:22" s="1" customFormat="1" x14ac:dyDescent="0.3">
      <c r="A205" s="83"/>
      <c r="B205" s="83"/>
      <c r="C205" s="83"/>
      <c r="D205" s="91"/>
      <c r="E205" s="83"/>
      <c r="F205" s="84"/>
      <c r="G205" s="91"/>
      <c r="H205" s="89"/>
      <c r="I205" s="89"/>
      <c r="J205" s="91"/>
      <c r="K205" s="88"/>
      <c r="L205" s="84"/>
      <c r="M205" s="118"/>
      <c r="N205" s="72">
        <f t="shared" si="26"/>
        <v>0</v>
      </c>
      <c r="O205" s="72">
        <f t="shared" si="24"/>
        <v>0</v>
      </c>
      <c r="P205" s="72">
        <f t="shared" si="27"/>
        <v>0</v>
      </c>
      <c r="Q205" s="72">
        <f t="shared" si="28"/>
        <v>0</v>
      </c>
      <c r="R205" s="1">
        <f t="shared" si="23"/>
        <v>0</v>
      </c>
      <c r="S205" s="72">
        <f t="shared" si="22"/>
        <v>0</v>
      </c>
      <c r="T205" s="72">
        <f t="shared" si="25"/>
        <v>0</v>
      </c>
      <c r="U205" s="72"/>
      <c r="V205" s="72"/>
    </row>
    <row r="206" spans="1:22" s="1" customFormat="1" x14ac:dyDescent="0.3">
      <c r="A206" s="83"/>
      <c r="B206" s="83"/>
      <c r="C206" s="83"/>
      <c r="D206" s="91"/>
      <c r="E206" s="83"/>
      <c r="F206" s="84"/>
      <c r="G206" s="91"/>
      <c r="H206" s="89"/>
      <c r="I206" s="89"/>
      <c r="J206" s="91"/>
      <c r="K206" s="88"/>
      <c r="L206" s="84"/>
      <c r="M206" s="118"/>
      <c r="N206" s="72">
        <f t="shared" si="26"/>
        <v>0</v>
      </c>
      <c r="O206" s="72">
        <f t="shared" si="24"/>
        <v>0</v>
      </c>
      <c r="P206" s="72">
        <f t="shared" si="27"/>
        <v>0</v>
      </c>
      <c r="Q206" s="72">
        <f t="shared" si="28"/>
        <v>0</v>
      </c>
      <c r="R206" s="1">
        <f t="shared" si="23"/>
        <v>0</v>
      </c>
      <c r="S206" s="72">
        <f t="shared" si="22"/>
        <v>0</v>
      </c>
      <c r="T206" s="72">
        <f t="shared" si="25"/>
        <v>0</v>
      </c>
      <c r="U206" s="72"/>
      <c r="V206" s="72"/>
    </row>
    <row r="207" spans="1:22" s="1" customFormat="1" x14ac:dyDescent="0.3">
      <c r="A207" s="83"/>
      <c r="B207" s="83"/>
      <c r="C207" s="83"/>
      <c r="D207" s="91"/>
      <c r="E207" s="83"/>
      <c r="F207" s="84"/>
      <c r="G207" s="91"/>
      <c r="H207" s="89"/>
      <c r="I207" s="89"/>
      <c r="J207" s="91"/>
      <c r="K207" s="88"/>
      <c r="L207" s="84"/>
      <c r="M207" s="118"/>
      <c r="N207" s="72">
        <f t="shared" si="26"/>
        <v>0</v>
      </c>
      <c r="O207" s="72">
        <f t="shared" si="24"/>
        <v>0</v>
      </c>
      <c r="P207" s="72">
        <f t="shared" si="27"/>
        <v>0</v>
      </c>
      <c r="Q207" s="72">
        <f t="shared" si="28"/>
        <v>0</v>
      </c>
      <c r="R207" s="1">
        <f t="shared" si="23"/>
        <v>0</v>
      </c>
      <c r="S207" s="72">
        <f t="shared" si="22"/>
        <v>0</v>
      </c>
      <c r="T207" s="72">
        <f t="shared" si="25"/>
        <v>0</v>
      </c>
      <c r="U207" s="72"/>
      <c r="V207" s="72"/>
    </row>
    <row r="208" spans="1:22" s="1" customFormat="1" x14ac:dyDescent="0.3">
      <c r="A208" s="83"/>
      <c r="B208" s="83"/>
      <c r="C208" s="83"/>
      <c r="D208" s="91"/>
      <c r="E208" s="83"/>
      <c r="F208" s="84"/>
      <c r="G208" s="91"/>
      <c r="H208" s="89"/>
      <c r="I208" s="89"/>
      <c r="J208" s="91"/>
      <c r="K208" s="88"/>
      <c r="L208" s="84"/>
      <c r="M208" s="118"/>
      <c r="N208" s="72">
        <f t="shared" si="26"/>
        <v>0</v>
      </c>
      <c r="O208" s="72">
        <f t="shared" si="24"/>
        <v>0</v>
      </c>
      <c r="P208" s="72">
        <f t="shared" si="27"/>
        <v>0</v>
      </c>
      <c r="Q208" s="72">
        <f t="shared" si="28"/>
        <v>0</v>
      </c>
      <c r="R208" s="1">
        <f t="shared" si="23"/>
        <v>0</v>
      </c>
      <c r="S208" s="72">
        <f t="shared" si="22"/>
        <v>0</v>
      </c>
      <c r="T208" s="72">
        <f t="shared" si="25"/>
        <v>0</v>
      </c>
      <c r="U208" s="72"/>
      <c r="V208" s="72"/>
    </row>
    <row r="209" spans="1:22" s="1" customFormat="1" x14ac:dyDescent="0.3">
      <c r="A209" s="83"/>
      <c r="B209" s="83"/>
      <c r="C209" s="83"/>
      <c r="D209" s="91"/>
      <c r="E209" s="83"/>
      <c r="F209" s="84"/>
      <c r="G209" s="91"/>
      <c r="H209" s="89"/>
      <c r="I209" s="89"/>
      <c r="J209" s="91"/>
      <c r="K209" s="88"/>
      <c r="L209" s="84"/>
      <c r="M209" s="118"/>
      <c r="N209" s="72">
        <f t="shared" si="26"/>
        <v>0</v>
      </c>
      <c r="O209" s="72">
        <f t="shared" si="24"/>
        <v>0</v>
      </c>
      <c r="P209" s="72">
        <f t="shared" si="27"/>
        <v>0</v>
      </c>
      <c r="Q209" s="72">
        <f t="shared" si="28"/>
        <v>0</v>
      </c>
      <c r="R209" s="1">
        <f t="shared" si="23"/>
        <v>0</v>
      </c>
      <c r="S209" s="72">
        <f t="shared" si="22"/>
        <v>0</v>
      </c>
      <c r="T209" s="72">
        <f t="shared" si="25"/>
        <v>0</v>
      </c>
      <c r="U209" s="72"/>
      <c r="V209" s="72"/>
    </row>
    <row r="210" spans="1:22" s="1" customFormat="1" x14ac:dyDescent="0.3">
      <c r="A210" s="83"/>
      <c r="B210" s="83"/>
      <c r="C210" s="83"/>
      <c r="D210" s="91"/>
      <c r="E210" s="83"/>
      <c r="F210" s="84"/>
      <c r="G210" s="91"/>
      <c r="H210" s="89"/>
      <c r="I210" s="89"/>
      <c r="J210" s="91"/>
      <c r="K210" s="88"/>
      <c r="L210" s="84"/>
      <c r="M210" s="118"/>
      <c r="N210" s="72">
        <f t="shared" si="26"/>
        <v>0</v>
      </c>
      <c r="O210" s="72">
        <f t="shared" si="24"/>
        <v>0</v>
      </c>
      <c r="P210" s="72">
        <f t="shared" si="27"/>
        <v>0</v>
      </c>
      <c r="Q210" s="72">
        <f t="shared" si="28"/>
        <v>0</v>
      </c>
      <c r="R210" s="1">
        <f t="shared" si="23"/>
        <v>0</v>
      </c>
      <c r="S210" s="72">
        <f t="shared" si="22"/>
        <v>0</v>
      </c>
      <c r="T210" s="72">
        <f t="shared" si="25"/>
        <v>0</v>
      </c>
      <c r="U210" s="72"/>
      <c r="V210" s="72"/>
    </row>
    <row r="211" spans="1:22" s="1" customFormat="1" x14ac:dyDescent="0.3">
      <c r="A211" s="83"/>
      <c r="B211" s="83"/>
      <c r="C211" s="83"/>
      <c r="D211" s="91"/>
      <c r="E211" s="83"/>
      <c r="F211" s="84"/>
      <c r="G211" s="91"/>
      <c r="H211" s="89"/>
      <c r="I211" s="89"/>
      <c r="J211" s="91"/>
      <c r="K211" s="88"/>
      <c r="L211" s="84"/>
      <c r="M211" s="118"/>
      <c r="N211" s="72">
        <f t="shared" si="26"/>
        <v>0</v>
      </c>
      <c r="O211" s="72">
        <f t="shared" si="24"/>
        <v>0</v>
      </c>
      <c r="P211" s="72">
        <f t="shared" si="27"/>
        <v>0</v>
      </c>
      <c r="Q211" s="72">
        <f t="shared" si="28"/>
        <v>0</v>
      </c>
      <c r="R211" s="1">
        <f t="shared" si="23"/>
        <v>0</v>
      </c>
      <c r="S211" s="72">
        <f t="shared" si="22"/>
        <v>0</v>
      </c>
      <c r="T211" s="72">
        <f t="shared" si="25"/>
        <v>0</v>
      </c>
      <c r="U211" s="72"/>
      <c r="V211" s="72"/>
    </row>
    <row r="212" spans="1:22" s="1" customFormat="1" x14ac:dyDescent="0.3">
      <c r="A212" s="83"/>
      <c r="B212" s="83"/>
      <c r="C212" s="83"/>
      <c r="D212" s="91"/>
      <c r="E212" s="83"/>
      <c r="F212" s="84"/>
      <c r="G212" s="91"/>
      <c r="H212" s="89"/>
      <c r="I212" s="89"/>
      <c r="J212" s="91"/>
      <c r="K212" s="88"/>
      <c r="L212" s="84"/>
      <c r="M212" s="118"/>
      <c r="N212" s="72">
        <f t="shared" si="26"/>
        <v>0</v>
      </c>
      <c r="O212" s="72">
        <f t="shared" si="24"/>
        <v>0</v>
      </c>
      <c r="P212" s="72">
        <f t="shared" si="27"/>
        <v>0</v>
      </c>
      <c r="Q212" s="72">
        <f t="shared" si="28"/>
        <v>0</v>
      </c>
      <c r="R212" s="1">
        <f t="shared" si="23"/>
        <v>0</v>
      </c>
      <c r="S212" s="72">
        <f t="shared" si="22"/>
        <v>0</v>
      </c>
      <c r="T212" s="72">
        <f t="shared" si="25"/>
        <v>0</v>
      </c>
      <c r="U212" s="72"/>
      <c r="V212" s="72"/>
    </row>
    <row r="213" spans="1:22" s="1" customFormat="1" x14ac:dyDescent="0.3">
      <c r="A213" s="83"/>
      <c r="B213" s="83"/>
      <c r="C213" s="83"/>
      <c r="D213" s="91"/>
      <c r="E213" s="83"/>
      <c r="F213" s="84"/>
      <c r="G213" s="91"/>
      <c r="H213" s="89"/>
      <c r="I213" s="89"/>
      <c r="J213" s="91"/>
      <c r="K213" s="88"/>
      <c r="L213" s="84"/>
      <c r="M213" s="118"/>
      <c r="N213" s="72">
        <f t="shared" si="26"/>
        <v>0</v>
      </c>
      <c r="O213" s="72">
        <f t="shared" si="24"/>
        <v>0</v>
      </c>
      <c r="P213" s="72">
        <f t="shared" si="27"/>
        <v>0</v>
      </c>
      <c r="Q213" s="72">
        <f t="shared" si="28"/>
        <v>0</v>
      </c>
      <c r="R213" s="1">
        <f t="shared" si="23"/>
        <v>0</v>
      </c>
      <c r="S213" s="72">
        <f t="shared" ref="S213:S276" si="29">IF(E213="Hourly rate",IF(H213&lt;&gt;"",0,1),0)</f>
        <v>0</v>
      </c>
      <c r="T213" s="72">
        <f t="shared" si="25"/>
        <v>0</v>
      </c>
      <c r="U213" s="72"/>
      <c r="V213" s="72"/>
    </row>
    <row r="214" spans="1:22" s="1" customFormat="1" x14ac:dyDescent="0.3">
      <c r="A214" s="83"/>
      <c r="B214" s="83"/>
      <c r="C214" s="83"/>
      <c r="D214" s="91"/>
      <c r="E214" s="83"/>
      <c r="F214" s="84"/>
      <c r="G214" s="91"/>
      <c r="H214" s="89"/>
      <c r="I214" s="89"/>
      <c r="J214" s="91"/>
      <c r="K214" s="88"/>
      <c r="L214" s="84"/>
      <c r="M214" s="118"/>
      <c r="N214" s="72">
        <f t="shared" si="26"/>
        <v>0</v>
      </c>
      <c r="O214" s="72">
        <f t="shared" si="24"/>
        <v>0</v>
      </c>
      <c r="P214" s="72">
        <f t="shared" si="27"/>
        <v>0</v>
      </c>
      <c r="Q214" s="72">
        <f t="shared" si="28"/>
        <v>0</v>
      </c>
      <c r="R214" s="1">
        <f t="shared" ref="R214:R277" si="30">IF(OR(E214="Part-time",E214="Full-time"),IF(G214&lt;&gt;"",0,1),0)</f>
        <v>0</v>
      </c>
      <c r="S214" s="72">
        <f t="shared" si="29"/>
        <v>0</v>
      </c>
      <c r="T214" s="72">
        <f t="shared" si="25"/>
        <v>0</v>
      </c>
      <c r="U214" s="72"/>
      <c r="V214" s="72"/>
    </row>
    <row r="215" spans="1:22" s="1" customFormat="1" x14ac:dyDescent="0.3">
      <c r="A215" s="83"/>
      <c r="B215" s="83"/>
      <c r="C215" s="83"/>
      <c r="D215" s="91"/>
      <c r="E215" s="83"/>
      <c r="F215" s="84"/>
      <c r="G215" s="91"/>
      <c r="H215" s="89"/>
      <c r="I215" s="89"/>
      <c r="J215" s="91"/>
      <c r="K215" s="88"/>
      <c r="L215" s="84"/>
      <c r="M215" s="118"/>
      <c r="N215" s="72">
        <f t="shared" si="26"/>
        <v>0</v>
      </c>
      <c r="O215" s="72">
        <f t="shared" si="24"/>
        <v>0</v>
      </c>
      <c r="P215" s="72">
        <f t="shared" si="27"/>
        <v>0</v>
      </c>
      <c r="Q215" s="72">
        <f t="shared" si="28"/>
        <v>0</v>
      </c>
      <c r="R215" s="1">
        <f t="shared" si="30"/>
        <v>0</v>
      </c>
      <c r="S215" s="72">
        <f t="shared" si="29"/>
        <v>0</v>
      </c>
      <c r="T215" s="72">
        <f t="shared" si="25"/>
        <v>0</v>
      </c>
      <c r="U215" s="72"/>
      <c r="V215" s="72"/>
    </row>
    <row r="216" spans="1:22" s="1" customFormat="1" x14ac:dyDescent="0.3">
      <c r="A216" s="83"/>
      <c r="B216" s="83"/>
      <c r="C216" s="83"/>
      <c r="D216" s="91"/>
      <c r="E216" s="83"/>
      <c r="F216" s="84"/>
      <c r="G216" s="91"/>
      <c r="H216" s="89"/>
      <c r="I216" s="89"/>
      <c r="J216" s="91"/>
      <c r="K216" s="88"/>
      <c r="L216" s="84"/>
      <c r="M216" s="118"/>
      <c r="N216" s="72">
        <f t="shared" si="26"/>
        <v>0</v>
      </c>
      <c r="O216" s="72">
        <f t="shared" si="24"/>
        <v>0</v>
      </c>
      <c r="P216" s="72">
        <f t="shared" si="27"/>
        <v>0</v>
      </c>
      <c r="Q216" s="72">
        <f t="shared" si="28"/>
        <v>0</v>
      </c>
      <c r="R216" s="1">
        <f t="shared" si="30"/>
        <v>0</v>
      </c>
      <c r="S216" s="72">
        <f t="shared" si="29"/>
        <v>0</v>
      </c>
      <c r="T216" s="72">
        <f t="shared" si="25"/>
        <v>0</v>
      </c>
      <c r="U216" s="72"/>
      <c r="V216" s="72"/>
    </row>
    <row r="217" spans="1:22" s="1" customFormat="1" x14ac:dyDescent="0.3">
      <c r="A217" s="83"/>
      <c r="B217" s="83"/>
      <c r="C217" s="83"/>
      <c r="D217" s="91"/>
      <c r="E217" s="83"/>
      <c r="F217" s="84"/>
      <c r="G217" s="91"/>
      <c r="H217" s="89"/>
      <c r="I217" s="89"/>
      <c r="J217" s="91"/>
      <c r="K217" s="88"/>
      <c r="L217" s="84"/>
      <c r="M217" s="118"/>
      <c r="N217" s="72">
        <f t="shared" si="26"/>
        <v>0</v>
      </c>
      <c r="O217" s="72">
        <f t="shared" si="24"/>
        <v>0</v>
      </c>
      <c r="P217" s="72">
        <f t="shared" si="27"/>
        <v>0</v>
      </c>
      <c r="Q217" s="72">
        <f t="shared" si="28"/>
        <v>0</v>
      </c>
      <c r="R217" s="1">
        <f t="shared" si="30"/>
        <v>0</v>
      </c>
      <c r="S217" s="72">
        <f t="shared" si="29"/>
        <v>0</v>
      </c>
      <c r="T217" s="72">
        <f t="shared" si="25"/>
        <v>0</v>
      </c>
      <c r="U217" s="72"/>
      <c r="V217" s="72"/>
    </row>
    <row r="218" spans="1:22" s="1" customFormat="1" x14ac:dyDescent="0.3">
      <c r="A218" s="83"/>
      <c r="B218" s="83"/>
      <c r="C218" s="83"/>
      <c r="D218" s="91"/>
      <c r="E218" s="83"/>
      <c r="F218" s="84"/>
      <c r="G218" s="91"/>
      <c r="H218" s="89"/>
      <c r="I218" s="89"/>
      <c r="J218" s="91"/>
      <c r="K218" s="88"/>
      <c r="L218" s="84"/>
      <c r="M218" s="118"/>
      <c r="N218" s="72">
        <f t="shared" si="26"/>
        <v>0</v>
      </c>
      <c r="O218" s="72">
        <f t="shared" si="24"/>
        <v>0</v>
      </c>
      <c r="P218" s="72">
        <f t="shared" si="27"/>
        <v>0</v>
      </c>
      <c r="Q218" s="72">
        <f t="shared" si="28"/>
        <v>0</v>
      </c>
      <c r="R218" s="1">
        <f t="shared" si="30"/>
        <v>0</v>
      </c>
      <c r="S218" s="72">
        <f t="shared" si="29"/>
        <v>0</v>
      </c>
      <c r="T218" s="72">
        <f t="shared" si="25"/>
        <v>0</v>
      </c>
      <c r="U218" s="72"/>
      <c r="V218" s="72"/>
    </row>
    <row r="219" spans="1:22" s="1" customFormat="1" x14ac:dyDescent="0.3">
      <c r="A219" s="83"/>
      <c r="B219" s="83"/>
      <c r="C219" s="83"/>
      <c r="D219" s="91"/>
      <c r="E219" s="83"/>
      <c r="F219" s="84"/>
      <c r="G219" s="91"/>
      <c r="H219" s="89"/>
      <c r="I219" s="89"/>
      <c r="J219" s="91"/>
      <c r="K219" s="88"/>
      <c r="L219" s="84"/>
      <c r="M219" s="118"/>
      <c r="N219" s="72">
        <f t="shared" si="26"/>
        <v>0</v>
      </c>
      <c r="O219" s="72">
        <f t="shared" si="24"/>
        <v>0</v>
      </c>
      <c r="P219" s="72">
        <f t="shared" si="27"/>
        <v>0</v>
      </c>
      <c r="Q219" s="72">
        <f t="shared" si="28"/>
        <v>0</v>
      </c>
      <c r="R219" s="1">
        <f t="shared" si="30"/>
        <v>0</v>
      </c>
      <c r="S219" s="72">
        <f t="shared" si="29"/>
        <v>0</v>
      </c>
      <c r="T219" s="72">
        <f t="shared" si="25"/>
        <v>0</v>
      </c>
      <c r="U219" s="72"/>
      <c r="V219" s="72"/>
    </row>
    <row r="220" spans="1:22" s="1" customFormat="1" x14ac:dyDescent="0.3">
      <c r="A220" s="83"/>
      <c r="B220" s="83"/>
      <c r="C220" s="83"/>
      <c r="D220" s="91"/>
      <c r="E220" s="83"/>
      <c r="F220" s="84"/>
      <c r="G220" s="91"/>
      <c r="H220" s="89"/>
      <c r="I220" s="89"/>
      <c r="J220" s="91"/>
      <c r="K220" s="88"/>
      <c r="L220" s="84"/>
      <c r="M220" s="118"/>
      <c r="N220" s="72">
        <f t="shared" si="26"/>
        <v>0</v>
      </c>
      <c r="O220" s="72">
        <f t="shared" si="24"/>
        <v>0</v>
      </c>
      <c r="P220" s="72">
        <f t="shared" si="27"/>
        <v>0</v>
      </c>
      <c r="Q220" s="72">
        <f t="shared" si="28"/>
        <v>0</v>
      </c>
      <c r="R220" s="1">
        <f t="shared" si="30"/>
        <v>0</v>
      </c>
      <c r="S220" s="72">
        <f t="shared" si="29"/>
        <v>0</v>
      </c>
      <c r="T220" s="72">
        <f t="shared" si="25"/>
        <v>0</v>
      </c>
      <c r="U220" s="72"/>
      <c r="V220" s="72"/>
    </row>
    <row r="221" spans="1:22" s="1" customFormat="1" x14ac:dyDescent="0.3">
      <c r="A221" s="83"/>
      <c r="B221" s="83"/>
      <c r="C221" s="83"/>
      <c r="D221" s="91"/>
      <c r="E221" s="83"/>
      <c r="F221" s="84"/>
      <c r="G221" s="91"/>
      <c r="H221" s="89"/>
      <c r="I221" s="89"/>
      <c r="J221" s="91"/>
      <c r="K221" s="88"/>
      <c r="L221" s="84"/>
      <c r="M221" s="118"/>
      <c r="N221" s="72">
        <f t="shared" si="26"/>
        <v>0</v>
      </c>
      <c r="O221" s="72">
        <f t="shared" si="24"/>
        <v>0</v>
      </c>
      <c r="P221" s="72">
        <f t="shared" si="27"/>
        <v>0</v>
      </c>
      <c r="Q221" s="72">
        <f t="shared" si="28"/>
        <v>0</v>
      </c>
      <c r="R221" s="1">
        <f t="shared" si="30"/>
        <v>0</v>
      </c>
      <c r="S221" s="72">
        <f t="shared" si="29"/>
        <v>0</v>
      </c>
      <c r="T221" s="72">
        <f t="shared" si="25"/>
        <v>0</v>
      </c>
      <c r="U221" s="72"/>
      <c r="V221" s="72"/>
    </row>
    <row r="222" spans="1:22" s="1" customFormat="1" x14ac:dyDescent="0.3">
      <c r="A222" s="83"/>
      <c r="B222" s="83"/>
      <c r="C222" s="83"/>
      <c r="D222" s="91"/>
      <c r="E222" s="83"/>
      <c r="F222" s="84"/>
      <c r="G222" s="91"/>
      <c r="H222" s="89"/>
      <c r="I222" s="89"/>
      <c r="J222" s="91"/>
      <c r="K222" s="88"/>
      <c r="L222" s="84"/>
      <c r="M222" s="118"/>
      <c r="N222" s="72">
        <f t="shared" si="26"/>
        <v>0</v>
      </c>
      <c r="O222" s="72">
        <f t="shared" si="24"/>
        <v>0</v>
      </c>
      <c r="P222" s="72">
        <f t="shared" si="27"/>
        <v>0</v>
      </c>
      <c r="Q222" s="72">
        <f t="shared" si="28"/>
        <v>0</v>
      </c>
      <c r="R222" s="1">
        <f t="shared" si="30"/>
        <v>0</v>
      </c>
      <c r="S222" s="72">
        <f t="shared" si="29"/>
        <v>0</v>
      </c>
      <c r="T222" s="72">
        <f t="shared" si="25"/>
        <v>0</v>
      </c>
      <c r="U222" s="72"/>
      <c r="V222" s="72"/>
    </row>
    <row r="223" spans="1:22" s="1" customFormat="1" x14ac:dyDescent="0.3">
      <c r="A223" s="83"/>
      <c r="B223" s="83"/>
      <c r="C223" s="83"/>
      <c r="D223" s="91"/>
      <c r="E223" s="83"/>
      <c r="F223" s="84"/>
      <c r="G223" s="91"/>
      <c r="H223" s="89"/>
      <c r="I223" s="89"/>
      <c r="J223" s="91"/>
      <c r="K223" s="88"/>
      <c r="L223" s="84"/>
      <c r="M223" s="118"/>
      <c r="N223" s="72">
        <f t="shared" si="26"/>
        <v>0</v>
      </c>
      <c r="O223" s="72">
        <f t="shared" si="24"/>
        <v>0</v>
      </c>
      <c r="P223" s="72">
        <f t="shared" si="27"/>
        <v>0</v>
      </c>
      <c r="Q223" s="72">
        <f t="shared" si="28"/>
        <v>0</v>
      </c>
      <c r="R223" s="1">
        <f t="shared" si="30"/>
        <v>0</v>
      </c>
      <c r="S223" s="72">
        <f t="shared" si="29"/>
        <v>0</v>
      </c>
      <c r="T223" s="72">
        <f t="shared" si="25"/>
        <v>0</v>
      </c>
      <c r="U223" s="72"/>
      <c r="V223" s="72"/>
    </row>
    <row r="224" spans="1:22" s="1" customFormat="1" x14ac:dyDescent="0.3">
      <c r="A224" s="83"/>
      <c r="B224" s="83"/>
      <c r="C224" s="83"/>
      <c r="D224" s="91"/>
      <c r="E224" s="83"/>
      <c r="F224" s="84"/>
      <c r="G224" s="91"/>
      <c r="H224" s="89"/>
      <c r="I224" s="89"/>
      <c r="J224" s="91"/>
      <c r="K224" s="88"/>
      <c r="L224" s="84"/>
      <c r="M224" s="118"/>
      <c r="N224" s="72">
        <f t="shared" si="26"/>
        <v>0</v>
      </c>
      <c r="O224" s="72">
        <f t="shared" si="24"/>
        <v>0</v>
      </c>
      <c r="P224" s="72">
        <f t="shared" si="27"/>
        <v>0</v>
      </c>
      <c r="Q224" s="72">
        <f t="shared" si="28"/>
        <v>0</v>
      </c>
      <c r="R224" s="1">
        <f t="shared" si="30"/>
        <v>0</v>
      </c>
      <c r="S224" s="72">
        <f t="shared" si="29"/>
        <v>0</v>
      </c>
      <c r="T224" s="72">
        <f t="shared" si="25"/>
        <v>0</v>
      </c>
      <c r="U224" s="72"/>
      <c r="V224" s="72"/>
    </row>
    <row r="225" spans="1:22" s="1" customFormat="1" x14ac:dyDescent="0.3">
      <c r="A225" s="83"/>
      <c r="B225" s="83"/>
      <c r="C225" s="83"/>
      <c r="D225" s="91"/>
      <c r="E225" s="83"/>
      <c r="F225" s="84"/>
      <c r="G225" s="91"/>
      <c r="H225" s="89"/>
      <c r="I225" s="89"/>
      <c r="J225" s="91"/>
      <c r="K225" s="88"/>
      <c r="L225" s="84"/>
      <c r="M225" s="118"/>
      <c r="N225" s="72">
        <f t="shared" si="26"/>
        <v>0</v>
      </c>
      <c r="O225" s="72">
        <f t="shared" si="24"/>
        <v>0</v>
      </c>
      <c r="P225" s="72">
        <f t="shared" si="27"/>
        <v>0</v>
      </c>
      <c r="Q225" s="72">
        <f t="shared" si="28"/>
        <v>0</v>
      </c>
      <c r="R225" s="1">
        <f t="shared" si="30"/>
        <v>0</v>
      </c>
      <c r="S225" s="72">
        <f t="shared" si="29"/>
        <v>0</v>
      </c>
      <c r="T225" s="72">
        <f t="shared" si="25"/>
        <v>0</v>
      </c>
      <c r="U225" s="72"/>
      <c r="V225" s="72"/>
    </row>
    <row r="226" spans="1:22" s="1" customFormat="1" x14ac:dyDescent="0.3">
      <c r="A226" s="83"/>
      <c r="B226" s="83"/>
      <c r="C226" s="83"/>
      <c r="D226" s="91"/>
      <c r="E226" s="83"/>
      <c r="F226" s="84"/>
      <c r="G226" s="91"/>
      <c r="H226" s="89"/>
      <c r="I226" s="89"/>
      <c r="J226" s="91"/>
      <c r="K226" s="88"/>
      <c r="L226" s="84"/>
      <c r="M226" s="118"/>
      <c r="N226" s="72">
        <f t="shared" si="26"/>
        <v>0</v>
      </c>
      <c r="O226" s="72">
        <f t="shared" si="24"/>
        <v>0</v>
      </c>
      <c r="P226" s="72">
        <f t="shared" si="27"/>
        <v>0</v>
      </c>
      <c r="Q226" s="72">
        <f t="shared" si="28"/>
        <v>0</v>
      </c>
      <c r="R226" s="1">
        <f t="shared" si="30"/>
        <v>0</v>
      </c>
      <c r="S226" s="72">
        <f t="shared" si="29"/>
        <v>0</v>
      </c>
      <c r="T226" s="72">
        <f t="shared" si="25"/>
        <v>0</v>
      </c>
      <c r="U226" s="72"/>
      <c r="V226" s="72"/>
    </row>
    <row r="227" spans="1:22" s="1" customFormat="1" x14ac:dyDescent="0.3">
      <c r="A227" s="83"/>
      <c r="B227" s="83"/>
      <c r="C227" s="83"/>
      <c r="D227" s="91"/>
      <c r="E227" s="83"/>
      <c r="F227" s="84"/>
      <c r="G227" s="91"/>
      <c r="H227" s="89"/>
      <c r="I227" s="89"/>
      <c r="J227" s="91"/>
      <c r="K227" s="88"/>
      <c r="L227" s="84"/>
      <c r="M227" s="118"/>
      <c r="N227" s="72">
        <f t="shared" si="26"/>
        <v>0</v>
      </c>
      <c r="O227" s="72">
        <f t="shared" si="24"/>
        <v>0</v>
      </c>
      <c r="P227" s="72">
        <f t="shared" si="27"/>
        <v>0</v>
      </c>
      <c r="Q227" s="72">
        <f t="shared" si="28"/>
        <v>0</v>
      </c>
      <c r="R227" s="1">
        <f t="shared" si="30"/>
        <v>0</v>
      </c>
      <c r="S227" s="72">
        <f t="shared" si="29"/>
        <v>0</v>
      </c>
      <c r="T227" s="72">
        <f t="shared" si="25"/>
        <v>0</v>
      </c>
      <c r="U227" s="72"/>
      <c r="V227" s="72"/>
    </row>
    <row r="228" spans="1:22" s="1" customFormat="1" x14ac:dyDescent="0.3">
      <c r="A228" s="83"/>
      <c r="B228" s="83"/>
      <c r="C228" s="83"/>
      <c r="D228" s="91"/>
      <c r="E228" s="83"/>
      <c r="F228" s="84"/>
      <c r="G228" s="91"/>
      <c r="H228" s="89"/>
      <c r="I228" s="89"/>
      <c r="J228" s="91"/>
      <c r="K228" s="88"/>
      <c r="L228" s="84"/>
      <c r="M228" s="118"/>
      <c r="N228" s="72">
        <f t="shared" si="26"/>
        <v>0</v>
      </c>
      <c r="O228" s="72">
        <f t="shared" si="24"/>
        <v>0</v>
      </c>
      <c r="P228" s="72">
        <f t="shared" si="27"/>
        <v>0</v>
      </c>
      <c r="Q228" s="72">
        <f t="shared" si="28"/>
        <v>0</v>
      </c>
      <c r="R228" s="1">
        <f t="shared" si="30"/>
        <v>0</v>
      </c>
      <c r="S228" s="72">
        <f t="shared" si="29"/>
        <v>0</v>
      </c>
      <c r="T228" s="72">
        <f t="shared" si="25"/>
        <v>0</v>
      </c>
      <c r="U228" s="72"/>
      <c r="V228" s="72"/>
    </row>
    <row r="229" spans="1:22" s="1" customFormat="1" x14ac:dyDescent="0.3">
      <c r="A229" s="83"/>
      <c r="B229" s="83"/>
      <c r="C229" s="83"/>
      <c r="D229" s="91"/>
      <c r="E229" s="83"/>
      <c r="F229" s="84"/>
      <c r="G229" s="91"/>
      <c r="H229" s="89"/>
      <c r="I229" s="89"/>
      <c r="J229" s="91"/>
      <c r="K229" s="88"/>
      <c r="L229" s="84"/>
      <c r="M229" s="118"/>
      <c r="N229" s="72">
        <f t="shared" si="26"/>
        <v>0</v>
      </c>
      <c r="O229" s="72">
        <f t="shared" si="24"/>
        <v>0</v>
      </c>
      <c r="P229" s="72">
        <f t="shared" si="27"/>
        <v>0</v>
      </c>
      <c r="Q229" s="72">
        <f t="shared" si="28"/>
        <v>0</v>
      </c>
      <c r="R229" s="1">
        <f t="shared" si="30"/>
        <v>0</v>
      </c>
      <c r="S229" s="72">
        <f t="shared" si="29"/>
        <v>0</v>
      </c>
      <c r="T229" s="72">
        <f t="shared" si="25"/>
        <v>0</v>
      </c>
      <c r="U229" s="72"/>
      <c r="V229" s="72"/>
    </row>
    <row r="230" spans="1:22" s="1" customFormat="1" x14ac:dyDescent="0.3">
      <c r="A230" s="83"/>
      <c r="B230" s="83"/>
      <c r="C230" s="83"/>
      <c r="D230" s="91"/>
      <c r="E230" s="83"/>
      <c r="F230" s="84"/>
      <c r="G230" s="91"/>
      <c r="H230" s="89"/>
      <c r="I230" s="89"/>
      <c r="J230" s="91"/>
      <c r="K230" s="88"/>
      <c r="L230" s="84"/>
      <c r="M230" s="118"/>
      <c r="N230" s="72">
        <f t="shared" si="26"/>
        <v>0</v>
      </c>
      <c r="O230" s="72">
        <f t="shared" si="24"/>
        <v>0</v>
      </c>
      <c r="P230" s="72">
        <f t="shared" si="27"/>
        <v>0</v>
      </c>
      <c r="Q230" s="72">
        <f t="shared" si="28"/>
        <v>0</v>
      </c>
      <c r="R230" s="1">
        <f t="shared" si="30"/>
        <v>0</v>
      </c>
      <c r="S230" s="72">
        <f t="shared" si="29"/>
        <v>0</v>
      </c>
      <c r="T230" s="72">
        <f t="shared" si="25"/>
        <v>0</v>
      </c>
      <c r="U230" s="72"/>
      <c r="V230" s="72"/>
    </row>
    <row r="231" spans="1:22" s="1" customFormat="1" x14ac:dyDescent="0.3">
      <c r="A231" s="83"/>
      <c r="B231" s="83"/>
      <c r="C231" s="83"/>
      <c r="D231" s="91"/>
      <c r="E231" s="83"/>
      <c r="F231" s="84"/>
      <c r="G231" s="91"/>
      <c r="H231" s="89"/>
      <c r="I231" s="89"/>
      <c r="J231" s="91"/>
      <c r="K231" s="88"/>
      <c r="L231" s="84"/>
      <c r="M231" s="118"/>
      <c r="N231" s="72">
        <f t="shared" si="26"/>
        <v>0</v>
      </c>
      <c r="O231" s="72">
        <f t="shared" si="24"/>
        <v>0</v>
      </c>
      <c r="P231" s="72">
        <f t="shared" si="27"/>
        <v>0</v>
      </c>
      <c r="Q231" s="72">
        <f t="shared" si="28"/>
        <v>0</v>
      </c>
      <c r="R231" s="1">
        <f t="shared" si="30"/>
        <v>0</v>
      </c>
      <c r="S231" s="72">
        <f t="shared" si="29"/>
        <v>0</v>
      </c>
      <c r="T231" s="72">
        <f t="shared" si="25"/>
        <v>0</v>
      </c>
      <c r="U231" s="72"/>
      <c r="V231" s="72"/>
    </row>
    <row r="232" spans="1:22" s="1" customFormat="1" x14ac:dyDescent="0.3">
      <c r="A232" s="83"/>
      <c r="B232" s="83"/>
      <c r="C232" s="83"/>
      <c r="D232" s="91"/>
      <c r="E232" s="83"/>
      <c r="F232" s="84"/>
      <c r="G232" s="91"/>
      <c r="H232" s="89"/>
      <c r="I232" s="89"/>
      <c r="J232" s="91"/>
      <c r="K232" s="88"/>
      <c r="L232" s="84"/>
      <c r="M232" s="118"/>
      <c r="N232" s="72">
        <f t="shared" si="26"/>
        <v>0</v>
      </c>
      <c r="O232" s="72">
        <f t="shared" si="24"/>
        <v>0</v>
      </c>
      <c r="P232" s="72">
        <f t="shared" si="27"/>
        <v>0</v>
      </c>
      <c r="Q232" s="72">
        <f t="shared" si="28"/>
        <v>0</v>
      </c>
      <c r="R232" s="1">
        <f t="shared" si="30"/>
        <v>0</v>
      </c>
      <c r="S232" s="72">
        <f t="shared" si="29"/>
        <v>0</v>
      </c>
      <c r="T232" s="72">
        <f t="shared" si="25"/>
        <v>0</v>
      </c>
      <c r="U232" s="72"/>
      <c r="V232" s="72"/>
    </row>
    <row r="233" spans="1:22" s="1" customFormat="1" x14ac:dyDescent="0.3">
      <c r="A233" s="83"/>
      <c r="B233" s="83"/>
      <c r="C233" s="83"/>
      <c r="D233" s="91"/>
      <c r="E233" s="83"/>
      <c r="F233" s="84"/>
      <c r="G233" s="91"/>
      <c r="H233" s="89"/>
      <c r="I233" s="89"/>
      <c r="J233" s="91"/>
      <c r="K233" s="88"/>
      <c r="L233" s="84"/>
      <c r="M233" s="118"/>
      <c r="N233" s="72">
        <f t="shared" si="26"/>
        <v>0</v>
      </c>
      <c r="O233" s="72">
        <f t="shared" si="24"/>
        <v>0</v>
      </c>
      <c r="P233" s="72">
        <f t="shared" si="27"/>
        <v>0</v>
      </c>
      <c r="Q233" s="72">
        <f t="shared" si="28"/>
        <v>0</v>
      </c>
      <c r="R233" s="1">
        <f t="shared" si="30"/>
        <v>0</v>
      </c>
      <c r="S233" s="72">
        <f t="shared" si="29"/>
        <v>0</v>
      </c>
      <c r="T233" s="72">
        <f t="shared" si="25"/>
        <v>0</v>
      </c>
      <c r="U233" s="72"/>
      <c r="V233" s="72"/>
    </row>
    <row r="234" spans="1:22" s="1" customFormat="1" x14ac:dyDescent="0.3">
      <c r="A234" s="83"/>
      <c r="B234" s="83"/>
      <c r="C234" s="83"/>
      <c r="D234" s="91"/>
      <c r="E234" s="83"/>
      <c r="F234" s="84"/>
      <c r="G234" s="91"/>
      <c r="H234" s="89"/>
      <c r="I234" s="89"/>
      <c r="J234" s="91"/>
      <c r="K234" s="88"/>
      <c r="L234" s="84"/>
      <c r="M234" s="118"/>
      <c r="N234" s="72">
        <f t="shared" si="26"/>
        <v>0</v>
      </c>
      <c r="O234" s="72">
        <f t="shared" si="24"/>
        <v>0</v>
      </c>
      <c r="P234" s="72">
        <f t="shared" si="27"/>
        <v>0</v>
      </c>
      <c r="Q234" s="72">
        <f t="shared" si="28"/>
        <v>0</v>
      </c>
      <c r="R234" s="1">
        <f t="shared" si="30"/>
        <v>0</v>
      </c>
      <c r="S234" s="72">
        <f t="shared" si="29"/>
        <v>0</v>
      </c>
      <c r="T234" s="72">
        <f t="shared" si="25"/>
        <v>0</v>
      </c>
      <c r="U234" s="72"/>
      <c r="V234" s="72"/>
    </row>
    <row r="235" spans="1:22" s="1" customFormat="1" x14ac:dyDescent="0.3">
      <c r="A235" s="83"/>
      <c r="B235" s="83"/>
      <c r="C235" s="83"/>
      <c r="D235" s="91"/>
      <c r="E235" s="83"/>
      <c r="F235" s="84"/>
      <c r="G235" s="91"/>
      <c r="H235" s="89"/>
      <c r="I235" s="89"/>
      <c r="J235" s="91"/>
      <c r="K235" s="88"/>
      <c r="L235" s="84"/>
      <c r="M235" s="118"/>
      <c r="N235" s="72">
        <f t="shared" si="26"/>
        <v>0</v>
      </c>
      <c r="O235" s="72">
        <f t="shared" si="24"/>
        <v>0</v>
      </c>
      <c r="P235" s="72">
        <f t="shared" si="27"/>
        <v>0</v>
      </c>
      <c r="Q235" s="72">
        <f t="shared" si="28"/>
        <v>0</v>
      </c>
      <c r="R235" s="1">
        <f t="shared" si="30"/>
        <v>0</v>
      </c>
      <c r="S235" s="72">
        <f t="shared" si="29"/>
        <v>0</v>
      </c>
      <c r="T235" s="72">
        <f t="shared" si="25"/>
        <v>0</v>
      </c>
      <c r="U235" s="72"/>
      <c r="V235" s="72"/>
    </row>
    <row r="236" spans="1:22" s="1" customFormat="1" x14ac:dyDescent="0.3">
      <c r="A236" s="83"/>
      <c r="B236" s="83"/>
      <c r="C236" s="83"/>
      <c r="D236" s="91"/>
      <c r="E236" s="83"/>
      <c r="F236" s="84"/>
      <c r="G236" s="91"/>
      <c r="H236" s="89"/>
      <c r="I236" s="89"/>
      <c r="J236" s="91"/>
      <c r="K236" s="88"/>
      <c r="L236" s="84"/>
      <c r="M236" s="118"/>
      <c r="N236" s="72">
        <f t="shared" si="26"/>
        <v>0</v>
      </c>
      <c r="O236" s="72">
        <f t="shared" si="24"/>
        <v>0</v>
      </c>
      <c r="P236" s="72">
        <f t="shared" si="27"/>
        <v>0</v>
      </c>
      <c r="Q236" s="72">
        <f t="shared" si="28"/>
        <v>0</v>
      </c>
      <c r="R236" s="1">
        <f t="shared" si="30"/>
        <v>0</v>
      </c>
      <c r="S236" s="72">
        <f t="shared" si="29"/>
        <v>0</v>
      </c>
      <c r="T236" s="72">
        <f t="shared" si="25"/>
        <v>0</v>
      </c>
      <c r="U236" s="72"/>
      <c r="V236" s="72"/>
    </row>
    <row r="237" spans="1:22" s="1" customFormat="1" x14ac:dyDescent="0.3">
      <c r="A237" s="83"/>
      <c r="B237" s="83"/>
      <c r="C237" s="83"/>
      <c r="D237" s="91"/>
      <c r="E237" s="83"/>
      <c r="F237" s="84"/>
      <c r="G237" s="91"/>
      <c r="H237" s="89"/>
      <c r="I237" s="89"/>
      <c r="J237" s="91"/>
      <c r="K237" s="88"/>
      <c r="L237" s="84"/>
      <c r="M237" s="118"/>
      <c r="N237" s="72">
        <f t="shared" si="26"/>
        <v>0</v>
      </c>
      <c r="O237" s="72">
        <f t="shared" si="24"/>
        <v>0</v>
      </c>
      <c r="P237" s="72">
        <f t="shared" si="27"/>
        <v>0</v>
      </c>
      <c r="Q237" s="72">
        <f t="shared" si="28"/>
        <v>0</v>
      </c>
      <c r="R237" s="1">
        <f t="shared" si="30"/>
        <v>0</v>
      </c>
      <c r="S237" s="72">
        <f t="shared" si="29"/>
        <v>0</v>
      </c>
      <c r="T237" s="72">
        <f t="shared" si="25"/>
        <v>0</v>
      </c>
      <c r="U237" s="72"/>
      <c r="V237" s="72"/>
    </row>
    <row r="238" spans="1:22" s="1" customFormat="1" x14ac:dyDescent="0.3">
      <c r="A238" s="83"/>
      <c r="B238" s="83"/>
      <c r="C238" s="83"/>
      <c r="D238" s="91"/>
      <c r="E238" s="83"/>
      <c r="F238" s="84"/>
      <c r="G238" s="91"/>
      <c r="H238" s="89"/>
      <c r="I238" s="89"/>
      <c r="J238" s="91"/>
      <c r="K238" s="88"/>
      <c r="L238" s="84"/>
      <c r="M238" s="118"/>
      <c r="N238" s="72">
        <f t="shared" si="26"/>
        <v>0</v>
      </c>
      <c r="O238" s="72">
        <f t="shared" si="24"/>
        <v>0</v>
      </c>
      <c r="P238" s="72">
        <f t="shared" si="27"/>
        <v>0</v>
      </c>
      <c r="Q238" s="72">
        <f t="shared" si="28"/>
        <v>0</v>
      </c>
      <c r="R238" s="1">
        <f t="shared" si="30"/>
        <v>0</v>
      </c>
      <c r="S238" s="72">
        <f t="shared" si="29"/>
        <v>0</v>
      </c>
      <c r="T238" s="72">
        <f t="shared" si="25"/>
        <v>0</v>
      </c>
      <c r="U238" s="72"/>
      <c r="V238" s="72"/>
    </row>
    <row r="239" spans="1:22" s="1" customFormat="1" x14ac:dyDescent="0.3">
      <c r="A239" s="83"/>
      <c r="B239" s="83"/>
      <c r="C239" s="83"/>
      <c r="D239" s="91"/>
      <c r="E239" s="83"/>
      <c r="F239" s="84"/>
      <c r="G239" s="91"/>
      <c r="H239" s="89"/>
      <c r="I239" s="89"/>
      <c r="J239" s="91"/>
      <c r="K239" s="88"/>
      <c r="L239" s="84"/>
      <c r="M239" s="118"/>
      <c r="N239" s="72">
        <f t="shared" si="26"/>
        <v>0</v>
      </c>
      <c r="O239" s="72">
        <f t="shared" si="24"/>
        <v>0</v>
      </c>
      <c r="P239" s="72">
        <f t="shared" si="27"/>
        <v>0</v>
      </c>
      <c r="Q239" s="72">
        <f t="shared" si="28"/>
        <v>0</v>
      </c>
      <c r="R239" s="1">
        <f t="shared" si="30"/>
        <v>0</v>
      </c>
      <c r="S239" s="72">
        <f t="shared" si="29"/>
        <v>0</v>
      </c>
      <c r="T239" s="72">
        <f t="shared" si="25"/>
        <v>0</v>
      </c>
      <c r="U239" s="72"/>
      <c r="V239" s="72"/>
    </row>
    <row r="240" spans="1:22" s="1" customFormat="1" x14ac:dyDescent="0.3">
      <c r="A240" s="83"/>
      <c r="B240" s="83"/>
      <c r="C240" s="83"/>
      <c r="D240" s="91"/>
      <c r="E240" s="83"/>
      <c r="F240" s="84"/>
      <c r="G240" s="91"/>
      <c r="H240" s="89"/>
      <c r="I240" s="89"/>
      <c r="J240" s="91"/>
      <c r="K240" s="88"/>
      <c r="L240" s="84"/>
      <c r="M240" s="118"/>
      <c r="N240" s="72">
        <f t="shared" si="26"/>
        <v>0</v>
      </c>
      <c r="O240" s="72">
        <f t="shared" si="24"/>
        <v>0</v>
      </c>
      <c r="P240" s="72">
        <f t="shared" si="27"/>
        <v>0</v>
      </c>
      <c r="Q240" s="72">
        <f t="shared" si="28"/>
        <v>0</v>
      </c>
      <c r="R240" s="1">
        <f t="shared" si="30"/>
        <v>0</v>
      </c>
      <c r="S240" s="72">
        <f t="shared" si="29"/>
        <v>0</v>
      </c>
      <c r="T240" s="72">
        <f t="shared" si="25"/>
        <v>0</v>
      </c>
      <c r="U240" s="72"/>
      <c r="V240" s="72"/>
    </row>
    <row r="241" spans="1:22" s="1" customFormat="1" x14ac:dyDescent="0.3">
      <c r="A241" s="83"/>
      <c r="B241" s="83"/>
      <c r="C241" s="83"/>
      <c r="D241" s="91"/>
      <c r="E241" s="83"/>
      <c r="F241" s="84"/>
      <c r="G241" s="91"/>
      <c r="H241" s="89"/>
      <c r="I241" s="89"/>
      <c r="J241" s="91"/>
      <c r="K241" s="88"/>
      <c r="L241" s="84"/>
      <c r="M241" s="118"/>
      <c r="N241" s="72">
        <f t="shared" si="26"/>
        <v>0</v>
      </c>
      <c r="O241" s="72">
        <f t="shared" si="24"/>
        <v>0</v>
      </c>
      <c r="P241" s="72">
        <f t="shared" si="27"/>
        <v>0</v>
      </c>
      <c r="Q241" s="72">
        <f t="shared" si="28"/>
        <v>0</v>
      </c>
      <c r="R241" s="1">
        <f t="shared" si="30"/>
        <v>0</v>
      </c>
      <c r="S241" s="72">
        <f t="shared" si="29"/>
        <v>0</v>
      </c>
      <c r="T241" s="72">
        <f t="shared" si="25"/>
        <v>0</v>
      </c>
      <c r="U241" s="72"/>
      <c r="V241" s="72"/>
    </row>
    <row r="242" spans="1:22" s="1" customFormat="1" x14ac:dyDescent="0.3">
      <c r="A242" s="83"/>
      <c r="B242" s="83"/>
      <c r="C242" s="83"/>
      <c r="D242" s="91"/>
      <c r="E242" s="83"/>
      <c r="F242" s="84"/>
      <c r="G242" s="91"/>
      <c r="H242" s="89"/>
      <c r="I242" s="89"/>
      <c r="J242" s="91"/>
      <c r="K242" s="88"/>
      <c r="L242" s="84"/>
      <c r="M242" s="118"/>
      <c r="N242" s="72">
        <f t="shared" si="26"/>
        <v>0</v>
      </c>
      <c r="O242" s="72">
        <f t="shared" si="24"/>
        <v>0</v>
      </c>
      <c r="P242" s="72">
        <f t="shared" si="27"/>
        <v>0</v>
      </c>
      <c r="Q242" s="72">
        <f t="shared" si="28"/>
        <v>0</v>
      </c>
      <c r="R242" s="1">
        <f t="shared" si="30"/>
        <v>0</v>
      </c>
      <c r="S242" s="72">
        <f t="shared" si="29"/>
        <v>0</v>
      </c>
      <c r="T242" s="72">
        <f t="shared" si="25"/>
        <v>0</v>
      </c>
      <c r="U242" s="72"/>
      <c r="V242" s="72"/>
    </row>
    <row r="243" spans="1:22" s="1" customFormat="1" x14ac:dyDescent="0.3">
      <c r="A243" s="83"/>
      <c r="B243" s="83"/>
      <c r="C243" s="83"/>
      <c r="D243" s="91"/>
      <c r="E243" s="83"/>
      <c r="F243" s="84"/>
      <c r="G243" s="91"/>
      <c r="H243" s="89"/>
      <c r="I243" s="89"/>
      <c r="J243" s="91"/>
      <c r="K243" s="88"/>
      <c r="L243" s="84"/>
      <c r="M243" s="118"/>
      <c r="N243" s="72">
        <f t="shared" si="26"/>
        <v>0</v>
      </c>
      <c r="O243" s="72">
        <f t="shared" si="24"/>
        <v>0</v>
      </c>
      <c r="P243" s="72">
        <f t="shared" si="27"/>
        <v>0</v>
      </c>
      <c r="Q243" s="72">
        <f t="shared" si="28"/>
        <v>0</v>
      </c>
      <c r="R243" s="1">
        <f t="shared" si="30"/>
        <v>0</v>
      </c>
      <c r="S243" s="72">
        <f t="shared" si="29"/>
        <v>0</v>
      </c>
      <c r="T243" s="72">
        <f t="shared" si="25"/>
        <v>0</v>
      </c>
      <c r="U243" s="72"/>
      <c r="V243" s="72"/>
    </row>
    <row r="244" spans="1:22" s="1" customFormat="1" x14ac:dyDescent="0.3">
      <c r="A244" s="83"/>
      <c r="B244" s="83"/>
      <c r="C244" s="83"/>
      <c r="D244" s="91"/>
      <c r="E244" s="83"/>
      <c r="F244" s="84"/>
      <c r="G244" s="91"/>
      <c r="H244" s="89"/>
      <c r="I244" s="89"/>
      <c r="J244" s="91"/>
      <c r="K244" s="88"/>
      <c r="L244" s="84"/>
      <c r="M244" s="118"/>
      <c r="N244" s="72">
        <f t="shared" si="26"/>
        <v>0</v>
      </c>
      <c r="O244" s="72">
        <f t="shared" si="24"/>
        <v>0</v>
      </c>
      <c r="P244" s="72">
        <f t="shared" si="27"/>
        <v>0</v>
      </c>
      <c r="Q244" s="72">
        <f t="shared" si="28"/>
        <v>0</v>
      </c>
      <c r="R244" s="1">
        <f t="shared" si="30"/>
        <v>0</v>
      </c>
      <c r="S244" s="72">
        <f t="shared" si="29"/>
        <v>0</v>
      </c>
      <c r="T244" s="72">
        <f t="shared" si="25"/>
        <v>0</v>
      </c>
      <c r="U244" s="72"/>
      <c r="V244" s="72"/>
    </row>
    <row r="245" spans="1:22" s="1" customFormat="1" x14ac:dyDescent="0.3">
      <c r="A245" s="83"/>
      <c r="B245" s="83"/>
      <c r="C245" s="83"/>
      <c r="D245" s="91"/>
      <c r="E245" s="83"/>
      <c r="F245" s="84"/>
      <c r="G245" s="91"/>
      <c r="H245" s="89"/>
      <c r="I245" s="89"/>
      <c r="J245" s="91"/>
      <c r="K245" s="88"/>
      <c r="L245" s="84"/>
      <c r="M245" s="118"/>
      <c r="N245" s="72">
        <f t="shared" si="26"/>
        <v>0</v>
      </c>
      <c r="O245" s="72">
        <f t="shared" si="24"/>
        <v>0</v>
      </c>
      <c r="P245" s="72">
        <f t="shared" si="27"/>
        <v>0</v>
      </c>
      <c r="Q245" s="72">
        <f t="shared" si="28"/>
        <v>0</v>
      </c>
      <c r="R245" s="1">
        <f t="shared" si="30"/>
        <v>0</v>
      </c>
      <c r="S245" s="72">
        <f t="shared" si="29"/>
        <v>0</v>
      </c>
      <c r="T245" s="72">
        <f t="shared" si="25"/>
        <v>0</v>
      </c>
      <c r="U245" s="72"/>
      <c r="V245" s="72"/>
    </row>
    <row r="246" spans="1:22" s="1" customFormat="1" x14ac:dyDescent="0.3">
      <c r="A246" s="83"/>
      <c r="B246" s="83"/>
      <c r="C246" s="83"/>
      <c r="D246" s="91"/>
      <c r="E246" s="83"/>
      <c r="F246" s="84"/>
      <c r="G246" s="91"/>
      <c r="H246" s="89"/>
      <c r="I246" s="89"/>
      <c r="J246" s="91"/>
      <c r="K246" s="88"/>
      <c r="L246" s="84"/>
      <c r="M246" s="118"/>
      <c r="N246" s="72">
        <f t="shared" si="26"/>
        <v>0</v>
      </c>
      <c r="O246" s="72">
        <f t="shared" ref="O246:O309" si="31">IF(AND(A246&gt;0,B246&lt;&gt;""),IF(C246="",1,0),0)</f>
        <v>0</v>
      </c>
      <c r="P246" s="72">
        <f t="shared" si="27"/>
        <v>0</v>
      </c>
      <c r="Q246" s="72">
        <f t="shared" si="28"/>
        <v>0</v>
      </c>
      <c r="R246" s="1">
        <f t="shared" si="30"/>
        <v>0</v>
      </c>
      <c r="S246" s="72">
        <f t="shared" si="29"/>
        <v>0</v>
      </c>
      <c r="T246" s="72">
        <f t="shared" si="25"/>
        <v>0</v>
      </c>
      <c r="U246" s="72"/>
      <c r="V246" s="72"/>
    </row>
    <row r="247" spans="1:22" s="1" customFormat="1" x14ac:dyDescent="0.3">
      <c r="A247" s="83"/>
      <c r="B247" s="83"/>
      <c r="C247" s="83"/>
      <c r="D247" s="91"/>
      <c r="E247" s="83"/>
      <c r="F247" s="84"/>
      <c r="G247" s="91"/>
      <c r="H247" s="89"/>
      <c r="I247" s="89"/>
      <c r="J247" s="91"/>
      <c r="K247" s="88"/>
      <c r="L247" s="84"/>
      <c r="M247" s="118"/>
      <c r="N247" s="72">
        <f t="shared" si="26"/>
        <v>0</v>
      </c>
      <c r="O247" s="72">
        <f t="shared" si="31"/>
        <v>0</v>
      </c>
      <c r="P247" s="72">
        <f t="shared" si="27"/>
        <v>0</v>
      </c>
      <c r="Q247" s="72">
        <f t="shared" si="28"/>
        <v>0</v>
      </c>
      <c r="R247" s="1">
        <f t="shared" si="30"/>
        <v>0</v>
      </c>
      <c r="S247" s="72">
        <f t="shared" si="29"/>
        <v>0</v>
      </c>
      <c r="T247" s="72">
        <f t="shared" si="25"/>
        <v>0</v>
      </c>
      <c r="U247" s="72"/>
      <c r="V247" s="72"/>
    </row>
    <row r="248" spans="1:22" s="1" customFormat="1" x14ac:dyDescent="0.3">
      <c r="A248" s="83"/>
      <c r="B248" s="83"/>
      <c r="C248" s="83"/>
      <c r="D248" s="91"/>
      <c r="E248" s="83"/>
      <c r="F248" s="84"/>
      <c r="G248" s="91"/>
      <c r="H248" s="89"/>
      <c r="I248" s="89"/>
      <c r="J248" s="91"/>
      <c r="K248" s="88"/>
      <c r="L248" s="84"/>
      <c r="M248" s="118"/>
      <c r="N248" s="72">
        <f t="shared" si="26"/>
        <v>0</v>
      </c>
      <c r="O248" s="72">
        <f t="shared" si="31"/>
        <v>0</v>
      </c>
      <c r="P248" s="72">
        <f t="shared" si="27"/>
        <v>0</v>
      </c>
      <c r="Q248" s="72">
        <f t="shared" si="28"/>
        <v>0</v>
      </c>
      <c r="R248" s="1">
        <f t="shared" si="30"/>
        <v>0</v>
      </c>
      <c r="S248" s="72">
        <f t="shared" si="29"/>
        <v>0</v>
      </c>
      <c r="T248" s="72">
        <f t="shared" si="25"/>
        <v>0</v>
      </c>
      <c r="U248" s="72"/>
      <c r="V248" s="72"/>
    </row>
    <row r="249" spans="1:22" s="1" customFormat="1" x14ac:dyDescent="0.3">
      <c r="A249" s="83"/>
      <c r="B249" s="83"/>
      <c r="C249" s="83"/>
      <c r="D249" s="91"/>
      <c r="E249" s="83"/>
      <c r="F249" s="84"/>
      <c r="G249" s="91"/>
      <c r="H249" s="89"/>
      <c r="I249" s="89"/>
      <c r="J249" s="91"/>
      <c r="K249" s="88"/>
      <c r="L249" s="84"/>
      <c r="M249" s="118"/>
      <c r="N249" s="72">
        <f t="shared" si="26"/>
        <v>0</v>
      </c>
      <c r="O249" s="72">
        <f t="shared" si="31"/>
        <v>0</v>
      </c>
      <c r="P249" s="72">
        <f t="shared" si="27"/>
        <v>0</v>
      </c>
      <c r="Q249" s="72">
        <f t="shared" si="28"/>
        <v>0</v>
      </c>
      <c r="R249" s="1">
        <f t="shared" si="30"/>
        <v>0</v>
      </c>
      <c r="S249" s="72">
        <f t="shared" si="29"/>
        <v>0</v>
      </c>
      <c r="T249" s="72">
        <f t="shared" si="25"/>
        <v>0</v>
      </c>
      <c r="U249" s="72"/>
      <c r="V249" s="72"/>
    </row>
    <row r="250" spans="1:22" s="1" customFormat="1" x14ac:dyDescent="0.3">
      <c r="A250" s="83"/>
      <c r="B250" s="83"/>
      <c r="C250" s="83"/>
      <c r="D250" s="91"/>
      <c r="E250" s="83"/>
      <c r="F250" s="84"/>
      <c r="G250" s="91"/>
      <c r="H250" s="89"/>
      <c r="I250" s="89"/>
      <c r="J250" s="91"/>
      <c r="K250" s="88"/>
      <c r="L250" s="84"/>
      <c r="M250" s="118"/>
      <c r="N250" s="72">
        <f t="shared" si="26"/>
        <v>0</v>
      </c>
      <c r="O250" s="72">
        <f t="shared" si="31"/>
        <v>0</v>
      </c>
      <c r="P250" s="72">
        <f t="shared" si="27"/>
        <v>0</v>
      </c>
      <c r="Q250" s="72">
        <f t="shared" si="28"/>
        <v>0</v>
      </c>
      <c r="R250" s="1">
        <f t="shared" si="30"/>
        <v>0</v>
      </c>
      <c r="S250" s="72">
        <f t="shared" si="29"/>
        <v>0</v>
      </c>
      <c r="T250" s="72">
        <f t="shared" si="25"/>
        <v>0</v>
      </c>
      <c r="U250" s="72"/>
      <c r="V250" s="72"/>
    </row>
    <row r="251" spans="1:22" s="1" customFormat="1" x14ac:dyDescent="0.3">
      <c r="A251" s="83"/>
      <c r="B251" s="83"/>
      <c r="C251" s="83"/>
      <c r="D251" s="91"/>
      <c r="E251" s="83"/>
      <c r="F251" s="84"/>
      <c r="G251" s="91"/>
      <c r="H251" s="89"/>
      <c r="I251" s="89"/>
      <c r="J251" s="91"/>
      <c r="K251" s="88"/>
      <c r="L251" s="84"/>
      <c r="M251" s="118"/>
      <c r="N251" s="72">
        <f t="shared" si="26"/>
        <v>0</v>
      </c>
      <c r="O251" s="72">
        <f t="shared" si="31"/>
        <v>0</v>
      </c>
      <c r="P251" s="72">
        <f t="shared" si="27"/>
        <v>0</v>
      </c>
      <c r="Q251" s="72">
        <f t="shared" si="28"/>
        <v>0</v>
      </c>
      <c r="R251" s="1">
        <f t="shared" si="30"/>
        <v>0</v>
      </c>
      <c r="S251" s="72">
        <f t="shared" si="29"/>
        <v>0</v>
      </c>
      <c r="T251" s="72">
        <f t="shared" si="25"/>
        <v>0</v>
      </c>
      <c r="U251" s="72"/>
      <c r="V251" s="72"/>
    </row>
    <row r="252" spans="1:22" s="1" customFormat="1" x14ac:dyDescent="0.3">
      <c r="A252" s="83"/>
      <c r="B252" s="83"/>
      <c r="C252" s="83"/>
      <c r="D252" s="91"/>
      <c r="E252" s="83"/>
      <c r="F252" s="84"/>
      <c r="G252" s="91"/>
      <c r="H252" s="89"/>
      <c r="I252" s="89"/>
      <c r="J252" s="91"/>
      <c r="K252" s="88"/>
      <c r="L252" s="84"/>
      <c r="M252" s="118"/>
      <c r="N252" s="72">
        <f t="shared" si="26"/>
        <v>0</v>
      </c>
      <c r="O252" s="72">
        <f t="shared" si="31"/>
        <v>0</v>
      </c>
      <c r="P252" s="72">
        <f t="shared" si="27"/>
        <v>0</v>
      </c>
      <c r="Q252" s="72">
        <f t="shared" si="28"/>
        <v>0</v>
      </c>
      <c r="R252" s="1">
        <f t="shared" si="30"/>
        <v>0</v>
      </c>
      <c r="S252" s="72">
        <f t="shared" si="29"/>
        <v>0</v>
      </c>
      <c r="T252" s="72">
        <f t="shared" si="25"/>
        <v>0</v>
      </c>
      <c r="U252" s="72"/>
      <c r="V252" s="72"/>
    </row>
    <row r="253" spans="1:22" s="1" customFormat="1" x14ac:dyDescent="0.3">
      <c r="A253" s="83"/>
      <c r="B253" s="83"/>
      <c r="C253" s="83"/>
      <c r="D253" s="91"/>
      <c r="E253" s="83"/>
      <c r="F253" s="84"/>
      <c r="G253" s="91"/>
      <c r="H253" s="89"/>
      <c r="I253" s="89"/>
      <c r="J253" s="91"/>
      <c r="K253" s="88"/>
      <c r="L253" s="84"/>
      <c r="M253" s="118"/>
      <c r="N253" s="72">
        <f t="shared" si="26"/>
        <v>0</v>
      </c>
      <c r="O253" s="72">
        <f t="shared" si="31"/>
        <v>0</v>
      </c>
      <c r="P253" s="72">
        <f t="shared" si="27"/>
        <v>0</v>
      </c>
      <c r="Q253" s="72">
        <f t="shared" si="28"/>
        <v>0</v>
      </c>
      <c r="R253" s="1">
        <f t="shared" si="30"/>
        <v>0</v>
      </c>
      <c r="S253" s="72">
        <f t="shared" si="29"/>
        <v>0</v>
      </c>
      <c r="T253" s="72">
        <f t="shared" si="25"/>
        <v>0</v>
      </c>
      <c r="U253" s="72"/>
      <c r="V253" s="72"/>
    </row>
    <row r="254" spans="1:22" s="1" customFormat="1" x14ac:dyDescent="0.3">
      <c r="A254" s="83"/>
      <c r="B254" s="83"/>
      <c r="C254" s="83"/>
      <c r="D254" s="91"/>
      <c r="E254" s="83"/>
      <c r="F254" s="84"/>
      <c r="G254" s="91"/>
      <c r="H254" s="89"/>
      <c r="I254" s="89"/>
      <c r="J254" s="91"/>
      <c r="K254" s="88"/>
      <c r="L254" s="84"/>
      <c r="M254" s="118"/>
      <c r="N254" s="72">
        <f t="shared" si="26"/>
        <v>0</v>
      </c>
      <c r="O254" s="72">
        <f t="shared" si="31"/>
        <v>0</v>
      </c>
      <c r="P254" s="72">
        <f t="shared" si="27"/>
        <v>0</v>
      </c>
      <c r="Q254" s="72">
        <f t="shared" si="28"/>
        <v>0</v>
      </c>
      <c r="R254" s="1">
        <f t="shared" si="30"/>
        <v>0</v>
      </c>
      <c r="S254" s="72">
        <f t="shared" si="29"/>
        <v>0</v>
      </c>
      <c r="T254" s="72">
        <f t="shared" si="25"/>
        <v>0</v>
      </c>
      <c r="U254" s="72"/>
      <c r="V254" s="72"/>
    </row>
    <row r="255" spans="1:22" s="1" customFormat="1" x14ac:dyDescent="0.3">
      <c r="A255" s="83"/>
      <c r="B255" s="83"/>
      <c r="C255" s="83"/>
      <c r="D255" s="91"/>
      <c r="E255" s="83"/>
      <c r="F255" s="84"/>
      <c r="G255" s="91"/>
      <c r="H255" s="89"/>
      <c r="I255" s="89"/>
      <c r="J255" s="91"/>
      <c r="K255" s="88"/>
      <c r="L255" s="84"/>
      <c r="M255" s="118"/>
      <c r="N255" s="72">
        <f t="shared" si="26"/>
        <v>0</v>
      </c>
      <c r="O255" s="72">
        <f t="shared" si="31"/>
        <v>0</v>
      </c>
      <c r="P255" s="72">
        <f t="shared" si="27"/>
        <v>0</v>
      </c>
      <c r="Q255" s="72">
        <f t="shared" si="28"/>
        <v>0</v>
      </c>
      <c r="R255" s="1">
        <f t="shared" si="30"/>
        <v>0</v>
      </c>
      <c r="S255" s="72">
        <f t="shared" si="29"/>
        <v>0</v>
      </c>
      <c r="T255" s="72">
        <f t="shared" si="25"/>
        <v>0</v>
      </c>
      <c r="U255" s="72"/>
      <c r="V255" s="72"/>
    </row>
    <row r="256" spans="1:22" s="1" customFormat="1" x14ac:dyDescent="0.3">
      <c r="A256" s="83"/>
      <c r="B256" s="83"/>
      <c r="C256" s="83"/>
      <c r="D256" s="91"/>
      <c r="E256" s="83"/>
      <c r="F256" s="84"/>
      <c r="G256" s="91"/>
      <c r="H256" s="89"/>
      <c r="I256" s="89"/>
      <c r="J256" s="91"/>
      <c r="K256" s="88"/>
      <c r="L256" s="84"/>
      <c r="M256" s="118"/>
      <c r="N256" s="72">
        <f t="shared" si="26"/>
        <v>0</v>
      </c>
      <c r="O256" s="72">
        <f t="shared" si="31"/>
        <v>0</v>
      </c>
      <c r="P256" s="72">
        <f t="shared" si="27"/>
        <v>0</v>
      </c>
      <c r="Q256" s="72">
        <f t="shared" si="28"/>
        <v>0</v>
      </c>
      <c r="R256" s="1">
        <f t="shared" si="30"/>
        <v>0</v>
      </c>
      <c r="S256" s="72">
        <f t="shared" si="29"/>
        <v>0</v>
      </c>
      <c r="T256" s="72">
        <f t="shared" si="25"/>
        <v>0</v>
      </c>
      <c r="U256" s="72"/>
      <c r="V256" s="72"/>
    </row>
    <row r="257" spans="1:22" s="1" customFormat="1" x14ac:dyDescent="0.3">
      <c r="A257" s="83"/>
      <c r="B257" s="83"/>
      <c r="C257" s="83"/>
      <c r="D257" s="91"/>
      <c r="E257" s="83"/>
      <c r="F257" s="84"/>
      <c r="G257" s="91"/>
      <c r="H257" s="89"/>
      <c r="I257" s="89"/>
      <c r="J257" s="91"/>
      <c r="K257" s="88"/>
      <c r="L257" s="84"/>
      <c r="M257" s="118"/>
      <c r="N257" s="72">
        <f t="shared" si="26"/>
        <v>0</v>
      </c>
      <c r="O257" s="72">
        <f t="shared" si="31"/>
        <v>0</v>
      </c>
      <c r="P257" s="72">
        <f t="shared" si="27"/>
        <v>0</v>
      </c>
      <c r="Q257" s="72">
        <f t="shared" si="28"/>
        <v>0</v>
      </c>
      <c r="R257" s="1">
        <f t="shared" si="30"/>
        <v>0</v>
      </c>
      <c r="S257" s="72">
        <f t="shared" si="29"/>
        <v>0</v>
      </c>
      <c r="T257" s="72">
        <f t="shared" si="25"/>
        <v>0</v>
      </c>
      <c r="U257" s="72"/>
      <c r="V257" s="72"/>
    </row>
    <row r="258" spans="1:22" s="1" customFormat="1" x14ac:dyDescent="0.3">
      <c r="A258" s="83"/>
      <c r="B258" s="83"/>
      <c r="C258" s="83"/>
      <c r="D258" s="91"/>
      <c r="E258" s="83"/>
      <c r="F258" s="84"/>
      <c r="G258" s="91"/>
      <c r="H258" s="89"/>
      <c r="I258" s="89"/>
      <c r="J258" s="91"/>
      <c r="K258" s="88"/>
      <c r="L258" s="84"/>
      <c r="M258" s="118"/>
      <c r="N258" s="72">
        <f t="shared" si="26"/>
        <v>0</v>
      </c>
      <c r="O258" s="72">
        <f t="shared" si="31"/>
        <v>0</v>
      </c>
      <c r="P258" s="72">
        <f t="shared" si="27"/>
        <v>0</v>
      </c>
      <c r="Q258" s="72">
        <f t="shared" si="28"/>
        <v>0</v>
      </c>
      <c r="R258" s="1">
        <f t="shared" si="30"/>
        <v>0</v>
      </c>
      <c r="S258" s="72">
        <f t="shared" si="29"/>
        <v>0</v>
      </c>
      <c r="T258" s="72">
        <f t="shared" si="25"/>
        <v>0</v>
      </c>
      <c r="U258" s="72"/>
      <c r="V258" s="72"/>
    </row>
    <row r="259" spans="1:22" s="1" customFormat="1" x14ac:dyDescent="0.3">
      <c r="A259" s="83"/>
      <c r="B259" s="83"/>
      <c r="C259" s="83"/>
      <c r="D259" s="91"/>
      <c r="E259" s="83"/>
      <c r="F259" s="84"/>
      <c r="G259" s="91"/>
      <c r="H259" s="89"/>
      <c r="I259" s="89"/>
      <c r="J259" s="91"/>
      <c r="K259" s="88"/>
      <c r="L259" s="84"/>
      <c r="M259" s="118"/>
      <c r="N259" s="72">
        <f t="shared" si="26"/>
        <v>0</v>
      </c>
      <c r="O259" s="72">
        <f t="shared" si="31"/>
        <v>0</v>
      </c>
      <c r="P259" s="72">
        <f t="shared" si="27"/>
        <v>0</v>
      </c>
      <c r="Q259" s="72">
        <f t="shared" si="28"/>
        <v>0</v>
      </c>
      <c r="R259" s="1">
        <f t="shared" si="30"/>
        <v>0</v>
      </c>
      <c r="S259" s="72">
        <f t="shared" si="29"/>
        <v>0</v>
      </c>
      <c r="T259" s="72">
        <f t="shared" si="25"/>
        <v>0</v>
      </c>
      <c r="U259" s="72"/>
      <c r="V259" s="72"/>
    </row>
    <row r="260" spans="1:22" s="1" customFormat="1" x14ac:dyDescent="0.3">
      <c r="A260" s="83"/>
      <c r="B260" s="83"/>
      <c r="C260" s="83"/>
      <c r="D260" s="91"/>
      <c r="E260" s="83"/>
      <c r="F260" s="84"/>
      <c r="G260" s="91"/>
      <c r="H260" s="89"/>
      <c r="I260" s="89"/>
      <c r="J260" s="91"/>
      <c r="K260" s="88"/>
      <c r="L260" s="84"/>
      <c r="M260" s="118"/>
      <c r="N260" s="72">
        <f t="shared" si="26"/>
        <v>0</v>
      </c>
      <c r="O260" s="72">
        <f t="shared" si="31"/>
        <v>0</v>
      </c>
      <c r="P260" s="72">
        <f t="shared" si="27"/>
        <v>0</v>
      </c>
      <c r="Q260" s="72">
        <f t="shared" si="28"/>
        <v>0</v>
      </c>
      <c r="R260" s="1">
        <f t="shared" si="30"/>
        <v>0</v>
      </c>
      <c r="S260" s="72">
        <f t="shared" si="29"/>
        <v>0</v>
      </c>
      <c r="T260" s="72">
        <f t="shared" si="25"/>
        <v>0</v>
      </c>
      <c r="U260" s="72"/>
      <c r="V260" s="72"/>
    </row>
    <row r="261" spans="1:22" s="1" customFormat="1" x14ac:dyDescent="0.3">
      <c r="A261" s="83"/>
      <c r="B261" s="83"/>
      <c r="C261" s="83"/>
      <c r="D261" s="91"/>
      <c r="E261" s="83"/>
      <c r="F261" s="84"/>
      <c r="G261" s="91"/>
      <c r="H261" s="89"/>
      <c r="I261" s="89"/>
      <c r="J261" s="91"/>
      <c r="K261" s="88"/>
      <c r="L261" s="84"/>
      <c r="M261" s="118"/>
      <c r="N261" s="72">
        <f t="shared" si="26"/>
        <v>0</v>
      </c>
      <c r="O261" s="72">
        <f t="shared" si="31"/>
        <v>0</v>
      </c>
      <c r="P261" s="72">
        <f t="shared" si="27"/>
        <v>0</v>
      </c>
      <c r="Q261" s="72">
        <f t="shared" si="28"/>
        <v>0</v>
      </c>
      <c r="R261" s="1">
        <f t="shared" si="30"/>
        <v>0</v>
      </c>
      <c r="S261" s="72">
        <f t="shared" si="29"/>
        <v>0</v>
      </c>
      <c r="T261" s="72">
        <f t="shared" si="25"/>
        <v>0</v>
      </c>
      <c r="U261" s="72"/>
      <c r="V261" s="72"/>
    </row>
    <row r="262" spans="1:22" s="1" customFormat="1" x14ac:dyDescent="0.3">
      <c r="A262" s="83"/>
      <c r="B262" s="83"/>
      <c r="C262" s="83"/>
      <c r="D262" s="91"/>
      <c r="E262" s="83"/>
      <c r="F262" s="84"/>
      <c r="G262" s="91"/>
      <c r="H262" s="89"/>
      <c r="I262" s="89"/>
      <c r="J262" s="91"/>
      <c r="K262" s="88"/>
      <c r="L262" s="84"/>
      <c r="M262" s="118"/>
      <c r="N262" s="72">
        <f t="shared" si="26"/>
        <v>0</v>
      </c>
      <c r="O262" s="72">
        <f t="shared" si="31"/>
        <v>0</v>
      </c>
      <c r="P262" s="72">
        <f t="shared" si="27"/>
        <v>0</v>
      </c>
      <c r="Q262" s="72">
        <f t="shared" si="28"/>
        <v>0</v>
      </c>
      <c r="R262" s="1">
        <f t="shared" si="30"/>
        <v>0</v>
      </c>
      <c r="S262" s="72">
        <f t="shared" si="29"/>
        <v>0</v>
      </c>
      <c r="T262" s="72">
        <f t="shared" si="25"/>
        <v>0</v>
      </c>
      <c r="U262" s="72"/>
      <c r="V262" s="72"/>
    </row>
    <row r="263" spans="1:22" s="1" customFormat="1" x14ac:dyDescent="0.3">
      <c r="A263" s="83"/>
      <c r="B263" s="83"/>
      <c r="C263" s="83"/>
      <c r="D263" s="91"/>
      <c r="E263" s="83"/>
      <c r="F263" s="84"/>
      <c r="G263" s="91"/>
      <c r="H263" s="89"/>
      <c r="I263" s="89"/>
      <c r="J263" s="91"/>
      <c r="K263" s="88"/>
      <c r="L263" s="84"/>
      <c r="M263" s="118"/>
      <c r="N263" s="72">
        <f t="shared" si="26"/>
        <v>0</v>
      </c>
      <c r="O263" s="72">
        <f t="shared" si="31"/>
        <v>0</v>
      </c>
      <c r="P263" s="72">
        <f t="shared" si="27"/>
        <v>0</v>
      </c>
      <c r="Q263" s="72">
        <f t="shared" si="28"/>
        <v>0</v>
      </c>
      <c r="R263" s="1">
        <f t="shared" si="30"/>
        <v>0</v>
      </c>
      <c r="S263" s="72">
        <f t="shared" si="29"/>
        <v>0</v>
      </c>
      <c r="T263" s="72">
        <f t="shared" ref="T263:T326" si="32">IF(B263&lt;&gt;"",IF(SUM(G263:J263)&gt;0,0,IF(D263&gt;0,0,1)),0)</f>
        <v>0</v>
      </c>
      <c r="U263" s="72"/>
      <c r="V263" s="72"/>
    </row>
    <row r="264" spans="1:22" s="1" customFormat="1" x14ac:dyDescent="0.3">
      <c r="A264" s="83"/>
      <c r="B264" s="83"/>
      <c r="C264" s="83"/>
      <c r="D264" s="91"/>
      <c r="E264" s="83"/>
      <c r="F264" s="84"/>
      <c r="G264" s="91"/>
      <c r="H264" s="89"/>
      <c r="I264" s="89"/>
      <c r="J264" s="91"/>
      <c r="K264" s="88"/>
      <c r="L264" s="84"/>
      <c r="M264" s="118"/>
      <c r="N264" s="72">
        <f t="shared" ref="N264:N327" si="33">IF(C264&lt;&gt;"",IF(B264="",1,0),0)</f>
        <v>0</v>
      </c>
      <c r="O264" s="72">
        <f t="shared" si="31"/>
        <v>0</v>
      </c>
      <c r="P264" s="72">
        <f t="shared" ref="P264:P327" si="34">IF(OR(H264&gt;0,G264&gt;0),IF(E264="",1,0),0)</f>
        <v>0</v>
      </c>
      <c r="Q264" s="72">
        <f t="shared" ref="Q264:Q327" si="35">IF(E264&lt;&gt;"",IF(F264&gt;0,0,1),0)</f>
        <v>0</v>
      </c>
      <c r="R264" s="1">
        <f t="shared" si="30"/>
        <v>0</v>
      </c>
      <c r="S264" s="72">
        <f t="shared" si="29"/>
        <v>0</v>
      </c>
      <c r="T264" s="72">
        <f t="shared" si="32"/>
        <v>0</v>
      </c>
      <c r="U264" s="72"/>
      <c r="V264" s="72"/>
    </row>
    <row r="265" spans="1:22" s="1" customFormat="1" x14ac:dyDescent="0.3">
      <c r="A265" s="83"/>
      <c r="B265" s="83"/>
      <c r="C265" s="83"/>
      <c r="D265" s="91"/>
      <c r="E265" s="83"/>
      <c r="F265" s="84"/>
      <c r="G265" s="91"/>
      <c r="H265" s="89"/>
      <c r="I265" s="89"/>
      <c r="J265" s="91"/>
      <c r="K265" s="88"/>
      <c r="L265" s="84"/>
      <c r="M265" s="118"/>
      <c r="N265" s="72">
        <f t="shared" si="33"/>
        <v>0</v>
      </c>
      <c r="O265" s="72">
        <f t="shared" si="31"/>
        <v>0</v>
      </c>
      <c r="P265" s="72">
        <f t="shared" si="34"/>
        <v>0</v>
      </c>
      <c r="Q265" s="72">
        <f t="shared" si="35"/>
        <v>0</v>
      </c>
      <c r="R265" s="1">
        <f t="shared" si="30"/>
        <v>0</v>
      </c>
      <c r="S265" s="72">
        <f t="shared" si="29"/>
        <v>0</v>
      </c>
      <c r="T265" s="72">
        <f t="shared" si="32"/>
        <v>0</v>
      </c>
      <c r="U265" s="72"/>
      <c r="V265" s="72"/>
    </row>
    <row r="266" spans="1:22" s="1" customFormat="1" x14ac:dyDescent="0.3">
      <c r="A266" s="83"/>
      <c r="B266" s="83"/>
      <c r="C266" s="83"/>
      <c r="D266" s="91"/>
      <c r="E266" s="83"/>
      <c r="F266" s="84"/>
      <c r="G266" s="91"/>
      <c r="H266" s="89"/>
      <c r="I266" s="89"/>
      <c r="J266" s="91"/>
      <c r="K266" s="88"/>
      <c r="L266" s="84"/>
      <c r="M266" s="118"/>
      <c r="N266" s="72">
        <f t="shared" si="33"/>
        <v>0</v>
      </c>
      <c r="O266" s="72">
        <f t="shared" si="31"/>
        <v>0</v>
      </c>
      <c r="P266" s="72">
        <f t="shared" si="34"/>
        <v>0</v>
      </c>
      <c r="Q266" s="72">
        <f t="shared" si="35"/>
        <v>0</v>
      </c>
      <c r="R266" s="1">
        <f t="shared" si="30"/>
        <v>0</v>
      </c>
      <c r="S266" s="72">
        <f t="shared" si="29"/>
        <v>0</v>
      </c>
      <c r="T266" s="72">
        <f t="shared" si="32"/>
        <v>0</v>
      </c>
      <c r="U266" s="72"/>
      <c r="V266" s="72"/>
    </row>
    <row r="267" spans="1:22" s="1" customFormat="1" x14ac:dyDescent="0.3">
      <c r="A267" s="83"/>
      <c r="B267" s="83"/>
      <c r="C267" s="83"/>
      <c r="D267" s="91"/>
      <c r="E267" s="83"/>
      <c r="F267" s="84"/>
      <c r="G267" s="91"/>
      <c r="H267" s="89"/>
      <c r="I267" s="89"/>
      <c r="J267" s="91"/>
      <c r="K267" s="88"/>
      <c r="L267" s="84"/>
      <c r="M267" s="118"/>
      <c r="N267" s="72">
        <f t="shared" si="33"/>
        <v>0</v>
      </c>
      <c r="O267" s="72">
        <f t="shared" si="31"/>
        <v>0</v>
      </c>
      <c r="P267" s="72">
        <f t="shared" si="34"/>
        <v>0</v>
      </c>
      <c r="Q267" s="72">
        <f t="shared" si="35"/>
        <v>0</v>
      </c>
      <c r="R267" s="1">
        <f t="shared" si="30"/>
        <v>0</v>
      </c>
      <c r="S267" s="72">
        <f t="shared" si="29"/>
        <v>0</v>
      </c>
      <c r="T267" s="72">
        <f t="shared" si="32"/>
        <v>0</v>
      </c>
      <c r="U267" s="72"/>
      <c r="V267" s="72"/>
    </row>
    <row r="268" spans="1:22" s="1" customFormat="1" x14ac:dyDescent="0.3">
      <c r="A268" s="83"/>
      <c r="B268" s="83"/>
      <c r="C268" s="83"/>
      <c r="D268" s="91"/>
      <c r="E268" s="83"/>
      <c r="F268" s="84"/>
      <c r="G268" s="91"/>
      <c r="H268" s="89"/>
      <c r="I268" s="89"/>
      <c r="J268" s="91"/>
      <c r="K268" s="88"/>
      <c r="L268" s="84"/>
      <c r="M268" s="118"/>
      <c r="N268" s="72">
        <f t="shared" si="33"/>
        <v>0</v>
      </c>
      <c r="O268" s="72">
        <f t="shared" si="31"/>
        <v>0</v>
      </c>
      <c r="P268" s="72">
        <f t="shared" si="34"/>
        <v>0</v>
      </c>
      <c r="Q268" s="72">
        <f t="shared" si="35"/>
        <v>0</v>
      </c>
      <c r="R268" s="1">
        <f t="shared" si="30"/>
        <v>0</v>
      </c>
      <c r="S268" s="72">
        <f t="shared" si="29"/>
        <v>0</v>
      </c>
      <c r="T268" s="72">
        <f t="shared" si="32"/>
        <v>0</v>
      </c>
      <c r="U268" s="72"/>
      <c r="V268" s="72"/>
    </row>
    <row r="269" spans="1:22" s="1" customFormat="1" x14ac:dyDescent="0.3">
      <c r="A269" s="83"/>
      <c r="B269" s="83"/>
      <c r="C269" s="83"/>
      <c r="D269" s="91"/>
      <c r="E269" s="83"/>
      <c r="F269" s="84"/>
      <c r="G269" s="91"/>
      <c r="H269" s="89"/>
      <c r="I269" s="89"/>
      <c r="J269" s="91"/>
      <c r="K269" s="88"/>
      <c r="L269" s="84"/>
      <c r="M269" s="118"/>
      <c r="N269" s="72">
        <f t="shared" si="33"/>
        <v>0</v>
      </c>
      <c r="O269" s="72">
        <f t="shared" si="31"/>
        <v>0</v>
      </c>
      <c r="P269" s="72">
        <f t="shared" si="34"/>
        <v>0</v>
      </c>
      <c r="Q269" s="72">
        <f t="shared" si="35"/>
        <v>0</v>
      </c>
      <c r="R269" s="1">
        <f t="shared" si="30"/>
        <v>0</v>
      </c>
      <c r="S269" s="72">
        <f t="shared" si="29"/>
        <v>0</v>
      </c>
      <c r="T269" s="72">
        <f t="shared" si="32"/>
        <v>0</v>
      </c>
      <c r="U269" s="72"/>
      <c r="V269" s="72"/>
    </row>
    <row r="270" spans="1:22" s="1" customFormat="1" x14ac:dyDescent="0.3">
      <c r="A270" s="83"/>
      <c r="B270" s="83"/>
      <c r="C270" s="83"/>
      <c r="D270" s="91"/>
      <c r="E270" s="83"/>
      <c r="F270" s="84"/>
      <c r="G270" s="91"/>
      <c r="H270" s="89"/>
      <c r="I270" s="89"/>
      <c r="J270" s="91"/>
      <c r="K270" s="88"/>
      <c r="L270" s="84"/>
      <c r="M270" s="118"/>
      <c r="N270" s="72">
        <f t="shared" si="33"/>
        <v>0</v>
      </c>
      <c r="O270" s="72">
        <f t="shared" si="31"/>
        <v>0</v>
      </c>
      <c r="P270" s="72">
        <f t="shared" si="34"/>
        <v>0</v>
      </c>
      <c r="Q270" s="72">
        <f t="shared" si="35"/>
        <v>0</v>
      </c>
      <c r="R270" s="1">
        <f t="shared" si="30"/>
        <v>0</v>
      </c>
      <c r="S270" s="72">
        <f t="shared" si="29"/>
        <v>0</v>
      </c>
      <c r="T270" s="72">
        <f t="shared" si="32"/>
        <v>0</v>
      </c>
      <c r="U270" s="72"/>
      <c r="V270" s="72"/>
    </row>
    <row r="271" spans="1:22" s="1" customFormat="1" x14ac:dyDescent="0.3">
      <c r="A271" s="83"/>
      <c r="B271" s="83"/>
      <c r="C271" s="83"/>
      <c r="D271" s="91"/>
      <c r="E271" s="83"/>
      <c r="F271" s="84"/>
      <c r="G271" s="91"/>
      <c r="H271" s="89"/>
      <c r="I271" s="89"/>
      <c r="J271" s="91"/>
      <c r="K271" s="88"/>
      <c r="L271" s="84"/>
      <c r="M271" s="118"/>
      <c r="N271" s="72">
        <f t="shared" si="33"/>
        <v>0</v>
      </c>
      <c r="O271" s="72">
        <f t="shared" si="31"/>
        <v>0</v>
      </c>
      <c r="P271" s="72">
        <f t="shared" si="34"/>
        <v>0</v>
      </c>
      <c r="Q271" s="72">
        <f t="shared" si="35"/>
        <v>0</v>
      </c>
      <c r="R271" s="1">
        <f t="shared" si="30"/>
        <v>0</v>
      </c>
      <c r="S271" s="72">
        <f t="shared" si="29"/>
        <v>0</v>
      </c>
      <c r="T271" s="72">
        <f t="shared" si="32"/>
        <v>0</v>
      </c>
      <c r="U271" s="72"/>
      <c r="V271" s="72"/>
    </row>
    <row r="272" spans="1:22" s="1" customFormat="1" x14ac:dyDescent="0.3">
      <c r="A272" s="83"/>
      <c r="B272" s="83"/>
      <c r="C272" s="83"/>
      <c r="D272" s="91"/>
      <c r="E272" s="83"/>
      <c r="F272" s="84"/>
      <c r="G272" s="91"/>
      <c r="H272" s="89"/>
      <c r="I272" s="89"/>
      <c r="J272" s="91"/>
      <c r="K272" s="88"/>
      <c r="L272" s="84"/>
      <c r="M272" s="118"/>
      <c r="N272" s="72">
        <f t="shared" si="33"/>
        <v>0</v>
      </c>
      <c r="O272" s="72">
        <f t="shared" si="31"/>
        <v>0</v>
      </c>
      <c r="P272" s="72">
        <f t="shared" si="34"/>
        <v>0</v>
      </c>
      <c r="Q272" s="72">
        <f t="shared" si="35"/>
        <v>0</v>
      </c>
      <c r="R272" s="1">
        <f t="shared" si="30"/>
        <v>0</v>
      </c>
      <c r="S272" s="72">
        <f t="shared" si="29"/>
        <v>0</v>
      </c>
      <c r="T272" s="72">
        <f t="shared" si="32"/>
        <v>0</v>
      </c>
      <c r="U272" s="72"/>
      <c r="V272" s="72"/>
    </row>
    <row r="273" spans="1:22" s="1" customFormat="1" x14ac:dyDescent="0.3">
      <c r="A273" s="83"/>
      <c r="B273" s="83"/>
      <c r="C273" s="83"/>
      <c r="D273" s="91"/>
      <c r="E273" s="83"/>
      <c r="F273" s="84"/>
      <c r="G273" s="91"/>
      <c r="H273" s="89"/>
      <c r="I273" s="89"/>
      <c r="J273" s="91"/>
      <c r="K273" s="88"/>
      <c r="L273" s="84"/>
      <c r="M273" s="118"/>
      <c r="N273" s="72">
        <f t="shared" si="33"/>
        <v>0</v>
      </c>
      <c r="O273" s="72">
        <f t="shared" si="31"/>
        <v>0</v>
      </c>
      <c r="P273" s="72">
        <f t="shared" si="34"/>
        <v>0</v>
      </c>
      <c r="Q273" s="72">
        <f t="shared" si="35"/>
        <v>0</v>
      </c>
      <c r="R273" s="1">
        <f t="shared" si="30"/>
        <v>0</v>
      </c>
      <c r="S273" s="72">
        <f t="shared" si="29"/>
        <v>0</v>
      </c>
      <c r="T273" s="72">
        <f t="shared" si="32"/>
        <v>0</v>
      </c>
      <c r="U273" s="72"/>
      <c r="V273" s="72"/>
    </row>
    <row r="274" spans="1:22" s="1" customFormat="1" x14ac:dyDescent="0.3">
      <c r="A274" s="83"/>
      <c r="B274" s="83"/>
      <c r="C274" s="83"/>
      <c r="D274" s="91"/>
      <c r="E274" s="83"/>
      <c r="F274" s="84"/>
      <c r="G274" s="91"/>
      <c r="H274" s="89"/>
      <c r="I274" s="89"/>
      <c r="J274" s="91"/>
      <c r="K274" s="88"/>
      <c r="L274" s="84"/>
      <c r="M274" s="118"/>
      <c r="N274" s="72">
        <f t="shared" si="33"/>
        <v>0</v>
      </c>
      <c r="O274" s="72">
        <f t="shared" si="31"/>
        <v>0</v>
      </c>
      <c r="P274" s="72">
        <f t="shared" si="34"/>
        <v>0</v>
      </c>
      <c r="Q274" s="72">
        <f t="shared" si="35"/>
        <v>0</v>
      </c>
      <c r="R274" s="1">
        <f t="shared" si="30"/>
        <v>0</v>
      </c>
      <c r="S274" s="72">
        <f t="shared" si="29"/>
        <v>0</v>
      </c>
      <c r="T274" s="72">
        <f t="shared" si="32"/>
        <v>0</v>
      </c>
      <c r="U274" s="72"/>
      <c r="V274" s="72"/>
    </row>
    <row r="275" spans="1:22" s="1" customFormat="1" x14ac:dyDescent="0.3">
      <c r="A275" s="83"/>
      <c r="B275" s="83"/>
      <c r="C275" s="83"/>
      <c r="D275" s="91"/>
      <c r="E275" s="83"/>
      <c r="F275" s="84"/>
      <c r="G275" s="91"/>
      <c r="H275" s="89"/>
      <c r="I275" s="89"/>
      <c r="J275" s="91"/>
      <c r="K275" s="88"/>
      <c r="L275" s="84"/>
      <c r="M275" s="118"/>
      <c r="N275" s="72">
        <f t="shared" si="33"/>
        <v>0</v>
      </c>
      <c r="O275" s="72">
        <f t="shared" si="31"/>
        <v>0</v>
      </c>
      <c r="P275" s="72">
        <f t="shared" si="34"/>
        <v>0</v>
      </c>
      <c r="Q275" s="72">
        <f t="shared" si="35"/>
        <v>0</v>
      </c>
      <c r="R275" s="1">
        <f t="shared" si="30"/>
        <v>0</v>
      </c>
      <c r="S275" s="72">
        <f t="shared" si="29"/>
        <v>0</v>
      </c>
      <c r="T275" s="72">
        <f t="shared" si="32"/>
        <v>0</v>
      </c>
      <c r="U275" s="72"/>
      <c r="V275" s="72"/>
    </row>
    <row r="276" spans="1:22" s="1" customFormat="1" x14ac:dyDescent="0.3">
      <c r="A276" s="83"/>
      <c r="B276" s="83"/>
      <c r="C276" s="83"/>
      <c r="D276" s="91"/>
      <c r="E276" s="83"/>
      <c r="F276" s="84"/>
      <c r="G276" s="91"/>
      <c r="H276" s="89"/>
      <c r="I276" s="89"/>
      <c r="J276" s="91"/>
      <c r="K276" s="88"/>
      <c r="L276" s="84"/>
      <c r="M276" s="118"/>
      <c r="N276" s="72">
        <f t="shared" si="33"/>
        <v>0</v>
      </c>
      <c r="O276" s="72">
        <f t="shared" si="31"/>
        <v>0</v>
      </c>
      <c r="P276" s="72">
        <f t="shared" si="34"/>
        <v>0</v>
      </c>
      <c r="Q276" s="72">
        <f t="shared" si="35"/>
        <v>0</v>
      </c>
      <c r="R276" s="1">
        <f t="shared" si="30"/>
        <v>0</v>
      </c>
      <c r="S276" s="72">
        <f t="shared" si="29"/>
        <v>0</v>
      </c>
      <c r="T276" s="72">
        <f t="shared" si="32"/>
        <v>0</v>
      </c>
      <c r="U276" s="72"/>
      <c r="V276" s="72"/>
    </row>
    <row r="277" spans="1:22" s="1" customFormat="1" x14ac:dyDescent="0.3">
      <c r="A277" s="83"/>
      <c r="B277" s="83"/>
      <c r="C277" s="83"/>
      <c r="D277" s="91"/>
      <c r="E277" s="83"/>
      <c r="F277" s="84"/>
      <c r="G277" s="91"/>
      <c r="H277" s="89"/>
      <c r="I277" s="89"/>
      <c r="J277" s="91"/>
      <c r="K277" s="88"/>
      <c r="L277" s="84"/>
      <c r="M277" s="118"/>
      <c r="N277" s="72">
        <f t="shared" si="33"/>
        <v>0</v>
      </c>
      <c r="O277" s="72">
        <f t="shared" si="31"/>
        <v>0</v>
      </c>
      <c r="P277" s="72">
        <f t="shared" si="34"/>
        <v>0</v>
      </c>
      <c r="Q277" s="72">
        <f t="shared" si="35"/>
        <v>0</v>
      </c>
      <c r="R277" s="1">
        <f t="shared" si="30"/>
        <v>0</v>
      </c>
      <c r="S277" s="72">
        <f t="shared" ref="S277:S340" si="36">IF(E277="Hourly rate",IF(H277&lt;&gt;"",0,1),0)</f>
        <v>0</v>
      </c>
      <c r="T277" s="72">
        <f t="shared" si="32"/>
        <v>0</v>
      </c>
      <c r="U277" s="72"/>
      <c r="V277" s="72"/>
    </row>
    <row r="278" spans="1:22" s="1" customFormat="1" x14ac:dyDescent="0.3">
      <c r="A278" s="83"/>
      <c r="B278" s="83"/>
      <c r="C278" s="83"/>
      <c r="D278" s="91"/>
      <c r="E278" s="83"/>
      <c r="F278" s="84"/>
      <c r="G278" s="91"/>
      <c r="H278" s="89"/>
      <c r="I278" s="89"/>
      <c r="J278" s="91"/>
      <c r="K278" s="88"/>
      <c r="L278" s="84"/>
      <c r="M278" s="118"/>
      <c r="N278" s="72">
        <f t="shared" si="33"/>
        <v>0</v>
      </c>
      <c r="O278" s="72">
        <f t="shared" si="31"/>
        <v>0</v>
      </c>
      <c r="P278" s="72">
        <f t="shared" si="34"/>
        <v>0</v>
      </c>
      <c r="Q278" s="72">
        <f t="shared" si="35"/>
        <v>0</v>
      </c>
      <c r="R278" s="1">
        <f t="shared" ref="R278:R341" si="37">IF(OR(E278="Part-time",E278="Full-time"),IF(G278&lt;&gt;"",0,1),0)</f>
        <v>0</v>
      </c>
      <c r="S278" s="72">
        <f t="shared" si="36"/>
        <v>0</v>
      </c>
      <c r="T278" s="72">
        <f t="shared" si="32"/>
        <v>0</v>
      </c>
      <c r="U278" s="72"/>
      <c r="V278" s="72"/>
    </row>
    <row r="279" spans="1:22" s="1" customFormat="1" x14ac:dyDescent="0.3">
      <c r="A279" s="83"/>
      <c r="B279" s="83"/>
      <c r="C279" s="83"/>
      <c r="D279" s="91"/>
      <c r="E279" s="83"/>
      <c r="F279" s="84"/>
      <c r="G279" s="91"/>
      <c r="H279" s="89"/>
      <c r="I279" s="89"/>
      <c r="J279" s="91"/>
      <c r="K279" s="88"/>
      <c r="L279" s="84"/>
      <c r="M279" s="118"/>
      <c r="N279" s="72">
        <f t="shared" si="33"/>
        <v>0</v>
      </c>
      <c r="O279" s="72">
        <f t="shared" si="31"/>
        <v>0</v>
      </c>
      <c r="P279" s="72">
        <f t="shared" si="34"/>
        <v>0</v>
      </c>
      <c r="Q279" s="72">
        <f t="shared" si="35"/>
        <v>0</v>
      </c>
      <c r="R279" s="1">
        <f t="shared" si="37"/>
        <v>0</v>
      </c>
      <c r="S279" s="72">
        <f t="shared" si="36"/>
        <v>0</v>
      </c>
      <c r="T279" s="72">
        <f t="shared" si="32"/>
        <v>0</v>
      </c>
      <c r="U279" s="72"/>
      <c r="V279" s="72"/>
    </row>
    <row r="280" spans="1:22" s="1" customFormat="1" x14ac:dyDescent="0.3">
      <c r="A280" s="83"/>
      <c r="B280" s="83"/>
      <c r="C280" s="83"/>
      <c r="D280" s="91"/>
      <c r="E280" s="83"/>
      <c r="F280" s="84"/>
      <c r="G280" s="91"/>
      <c r="H280" s="89"/>
      <c r="I280" s="89"/>
      <c r="J280" s="91"/>
      <c r="K280" s="88"/>
      <c r="L280" s="84"/>
      <c r="M280" s="118"/>
      <c r="N280" s="72">
        <f t="shared" si="33"/>
        <v>0</v>
      </c>
      <c r="O280" s="72">
        <f t="shared" si="31"/>
        <v>0</v>
      </c>
      <c r="P280" s="72">
        <f t="shared" si="34"/>
        <v>0</v>
      </c>
      <c r="Q280" s="72">
        <f t="shared" si="35"/>
        <v>0</v>
      </c>
      <c r="R280" s="1">
        <f t="shared" si="37"/>
        <v>0</v>
      </c>
      <c r="S280" s="72">
        <f t="shared" si="36"/>
        <v>0</v>
      </c>
      <c r="T280" s="72">
        <f t="shared" si="32"/>
        <v>0</v>
      </c>
      <c r="U280" s="72"/>
      <c r="V280" s="72"/>
    </row>
    <row r="281" spans="1:22" s="1" customFormat="1" x14ac:dyDescent="0.3">
      <c r="A281" s="83"/>
      <c r="B281" s="83"/>
      <c r="C281" s="83"/>
      <c r="D281" s="91"/>
      <c r="E281" s="83"/>
      <c r="F281" s="84"/>
      <c r="G281" s="91"/>
      <c r="H281" s="89"/>
      <c r="I281" s="89"/>
      <c r="J281" s="91"/>
      <c r="K281" s="88"/>
      <c r="L281" s="84"/>
      <c r="M281" s="118"/>
      <c r="N281" s="72">
        <f t="shared" si="33"/>
        <v>0</v>
      </c>
      <c r="O281" s="72">
        <f t="shared" si="31"/>
        <v>0</v>
      </c>
      <c r="P281" s="72">
        <f t="shared" si="34"/>
        <v>0</v>
      </c>
      <c r="Q281" s="72">
        <f t="shared" si="35"/>
        <v>0</v>
      </c>
      <c r="R281" s="1">
        <f t="shared" si="37"/>
        <v>0</v>
      </c>
      <c r="S281" s="72">
        <f t="shared" si="36"/>
        <v>0</v>
      </c>
      <c r="T281" s="72">
        <f t="shared" si="32"/>
        <v>0</v>
      </c>
      <c r="U281" s="72"/>
      <c r="V281" s="72"/>
    </row>
    <row r="282" spans="1:22" s="1" customFormat="1" x14ac:dyDescent="0.3">
      <c r="A282" s="83"/>
      <c r="B282" s="83"/>
      <c r="C282" s="83"/>
      <c r="D282" s="91"/>
      <c r="E282" s="83"/>
      <c r="F282" s="84"/>
      <c r="G282" s="91"/>
      <c r="H282" s="89"/>
      <c r="I282" s="89"/>
      <c r="J282" s="91"/>
      <c r="K282" s="88"/>
      <c r="L282" s="84"/>
      <c r="M282" s="118"/>
      <c r="N282" s="72">
        <f t="shared" si="33"/>
        <v>0</v>
      </c>
      <c r="O282" s="72">
        <f t="shared" si="31"/>
        <v>0</v>
      </c>
      <c r="P282" s="72">
        <f t="shared" si="34"/>
        <v>0</v>
      </c>
      <c r="Q282" s="72">
        <f t="shared" si="35"/>
        <v>0</v>
      </c>
      <c r="R282" s="1">
        <f t="shared" si="37"/>
        <v>0</v>
      </c>
      <c r="S282" s="72">
        <f t="shared" si="36"/>
        <v>0</v>
      </c>
      <c r="T282" s="72">
        <f t="shared" si="32"/>
        <v>0</v>
      </c>
      <c r="U282" s="72"/>
      <c r="V282" s="72"/>
    </row>
    <row r="283" spans="1:22" s="1" customFormat="1" x14ac:dyDescent="0.3">
      <c r="A283" s="83"/>
      <c r="B283" s="83"/>
      <c r="C283" s="83"/>
      <c r="D283" s="91"/>
      <c r="E283" s="83"/>
      <c r="F283" s="84"/>
      <c r="G283" s="91"/>
      <c r="H283" s="89"/>
      <c r="I283" s="89"/>
      <c r="J283" s="91"/>
      <c r="K283" s="88"/>
      <c r="L283" s="84"/>
      <c r="M283" s="118"/>
      <c r="N283" s="72">
        <f t="shared" si="33"/>
        <v>0</v>
      </c>
      <c r="O283" s="72">
        <f t="shared" si="31"/>
        <v>0</v>
      </c>
      <c r="P283" s="72">
        <f t="shared" si="34"/>
        <v>0</v>
      </c>
      <c r="Q283" s="72">
        <f t="shared" si="35"/>
        <v>0</v>
      </c>
      <c r="R283" s="1">
        <f t="shared" si="37"/>
        <v>0</v>
      </c>
      <c r="S283" s="72">
        <f t="shared" si="36"/>
        <v>0</v>
      </c>
      <c r="T283" s="72">
        <f t="shared" si="32"/>
        <v>0</v>
      </c>
      <c r="U283" s="72"/>
      <c r="V283" s="72"/>
    </row>
    <row r="284" spans="1:22" s="1" customFormat="1" x14ac:dyDescent="0.3">
      <c r="A284" s="83"/>
      <c r="B284" s="83"/>
      <c r="C284" s="83"/>
      <c r="D284" s="91"/>
      <c r="E284" s="83"/>
      <c r="F284" s="84"/>
      <c r="G284" s="91"/>
      <c r="H284" s="89"/>
      <c r="I284" s="89"/>
      <c r="J284" s="91"/>
      <c r="K284" s="88"/>
      <c r="L284" s="84"/>
      <c r="M284" s="118"/>
      <c r="N284" s="72">
        <f t="shared" si="33"/>
        <v>0</v>
      </c>
      <c r="O284" s="72">
        <f t="shared" si="31"/>
        <v>0</v>
      </c>
      <c r="P284" s="72">
        <f t="shared" si="34"/>
        <v>0</v>
      </c>
      <c r="Q284" s="72">
        <f t="shared" si="35"/>
        <v>0</v>
      </c>
      <c r="R284" s="1">
        <f t="shared" si="37"/>
        <v>0</v>
      </c>
      <c r="S284" s="72">
        <f t="shared" si="36"/>
        <v>0</v>
      </c>
      <c r="T284" s="72">
        <f t="shared" si="32"/>
        <v>0</v>
      </c>
      <c r="U284" s="72"/>
      <c r="V284" s="72"/>
    </row>
    <row r="285" spans="1:22" s="1" customFormat="1" x14ac:dyDescent="0.3">
      <c r="A285" s="83"/>
      <c r="B285" s="83"/>
      <c r="C285" s="83"/>
      <c r="D285" s="91"/>
      <c r="E285" s="83"/>
      <c r="F285" s="84"/>
      <c r="G285" s="91"/>
      <c r="H285" s="89"/>
      <c r="I285" s="89"/>
      <c r="J285" s="91"/>
      <c r="K285" s="88"/>
      <c r="L285" s="84"/>
      <c r="M285" s="118"/>
      <c r="N285" s="72">
        <f t="shared" si="33"/>
        <v>0</v>
      </c>
      <c r="O285" s="72">
        <f t="shared" si="31"/>
        <v>0</v>
      </c>
      <c r="P285" s="72">
        <f t="shared" si="34"/>
        <v>0</v>
      </c>
      <c r="Q285" s="72">
        <f t="shared" si="35"/>
        <v>0</v>
      </c>
      <c r="R285" s="1">
        <f t="shared" si="37"/>
        <v>0</v>
      </c>
      <c r="S285" s="72">
        <f t="shared" si="36"/>
        <v>0</v>
      </c>
      <c r="T285" s="72">
        <f t="shared" si="32"/>
        <v>0</v>
      </c>
      <c r="U285" s="72"/>
      <c r="V285" s="72"/>
    </row>
    <row r="286" spans="1:22" s="1" customFormat="1" x14ac:dyDescent="0.3">
      <c r="A286" s="83"/>
      <c r="B286" s="83"/>
      <c r="C286" s="83"/>
      <c r="D286" s="91"/>
      <c r="E286" s="83"/>
      <c r="F286" s="84"/>
      <c r="G286" s="91"/>
      <c r="H286" s="89"/>
      <c r="I286" s="89"/>
      <c r="J286" s="91"/>
      <c r="K286" s="88"/>
      <c r="L286" s="84"/>
      <c r="M286" s="118"/>
      <c r="N286" s="72">
        <f t="shared" si="33"/>
        <v>0</v>
      </c>
      <c r="O286" s="72">
        <f t="shared" si="31"/>
        <v>0</v>
      </c>
      <c r="P286" s="72">
        <f t="shared" si="34"/>
        <v>0</v>
      </c>
      <c r="Q286" s="72">
        <f t="shared" si="35"/>
        <v>0</v>
      </c>
      <c r="R286" s="1">
        <f t="shared" si="37"/>
        <v>0</v>
      </c>
      <c r="S286" s="72">
        <f t="shared" si="36"/>
        <v>0</v>
      </c>
      <c r="T286" s="72">
        <f t="shared" si="32"/>
        <v>0</v>
      </c>
      <c r="U286" s="72"/>
      <c r="V286" s="72"/>
    </row>
    <row r="287" spans="1:22" s="1" customFormat="1" x14ac:dyDescent="0.3">
      <c r="A287" s="83"/>
      <c r="B287" s="83"/>
      <c r="C287" s="83"/>
      <c r="D287" s="91"/>
      <c r="E287" s="83"/>
      <c r="F287" s="84"/>
      <c r="G287" s="91"/>
      <c r="H287" s="89"/>
      <c r="I287" s="89"/>
      <c r="J287" s="91"/>
      <c r="K287" s="88"/>
      <c r="L287" s="84"/>
      <c r="M287" s="118"/>
      <c r="N287" s="72">
        <f t="shared" si="33"/>
        <v>0</v>
      </c>
      <c r="O287" s="72">
        <f t="shared" si="31"/>
        <v>0</v>
      </c>
      <c r="P287" s="72">
        <f t="shared" si="34"/>
        <v>0</v>
      </c>
      <c r="Q287" s="72">
        <f t="shared" si="35"/>
        <v>0</v>
      </c>
      <c r="R287" s="1">
        <f t="shared" si="37"/>
        <v>0</v>
      </c>
      <c r="S287" s="72">
        <f t="shared" si="36"/>
        <v>0</v>
      </c>
      <c r="T287" s="72">
        <f t="shared" si="32"/>
        <v>0</v>
      </c>
      <c r="U287" s="72"/>
      <c r="V287" s="72"/>
    </row>
    <row r="288" spans="1:22" s="1" customFormat="1" x14ac:dyDescent="0.3">
      <c r="A288" s="83"/>
      <c r="B288" s="83"/>
      <c r="C288" s="83"/>
      <c r="D288" s="91"/>
      <c r="E288" s="83"/>
      <c r="F288" s="84"/>
      <c r="G288" s="91"/>
      <c r="H288" s="89"/>
      <c r="I288" s="89"/>
      <c r="J288" s="91"/>
      <c r="K288" s="88"/>
      <c r="L288" s="84"/>
      <c r="M288" s="118"/>
      <c r="N288" s="72">
        <f t="shared" si="33"/>
        <v>0</v>
      </c>
      <c r="O288" s="72">
        <f t="shared" si="31"/>
        <v>0</v>
      </c>
      <c r="P288" s="72">
        <f t="shared" si="34"/>
        <v>0</v>
      </c>
      <c r="Q288" s="72">
        <f t="shared" si="35"/>
        <v>0</v>
      </c>
      <c r="R288" s="1">
        <f t="shared" si="37"/>
        <v>0</v>
      </c>
      <c r="S288" s="72">
        <f t="shared" si="36"/>
        <v>0</v>
      </c>
      <c r="T288" s="72">
        <f t="shared" si="32"/>
        <v>0</v>
      </c>
      <c r="U288" s="72"/>
      <c r="V288" s="72"/>
    </row>
    <row r="289" spans="1:22" s="1" customFormat="1" x14ac:dyDescent="0.3">
      <c r="A289" s="83"/>
      <c r="B289" s="83"/>
      <c r="C289" s="83"/>
      <c r="D289" s="91"/>
      <c r="E289" s="83"/>
      <c r="F289" s="84"/>
      <c r="G289" s="91"/>
      <c r="H289" s="89"/>
      <c r="I289" s="89"/>
      <c r="J289" s="91"/>
      <c r="K289" s="88"/>
      <c r="L289" s="84"/>
      <c r="M289" s="118"/>
      <c r="N289" s="72">
        <f t="shared" si="33"/>
        <v>0</v>
      </c>
      <c r="O289" s="72">
        <f t="shared" si="31"/>
        <v>0</v>
      </c>
      <c r="P289" s="72">
        <f t="shared" si="34"/>
        <v>0</v>
      </c>
      <c r="Q289" s="72">
        <f t="shared" si="35"/>
        <v>0</v>
      </c>
      <c r="R289" s="1">
        <f t="shared" si="37"/>
        <v>0</v>
      </c>
      <c r="S289" s="72">
        <f t="shared" si="36"/>
        <v>0</v>
      </c>
      <c r="T289" s="72">
        <f t="shared" si="32"/>
        <v>0</v>
      </c>
      <c r="U289" s="72"/>
      <c r="V289" s="72"/>
    </row>
    <row r="290" spans="1:22" s="1" customFormat="1" x14ac:dyDescent="0.3">
      <c r="A290" s="83"/>
      <c r="B290" s="83"/>
      <c r="C290" s="83"/>
      <c r="D290" s="91"/>
      <c r="E290" s="83"/>
      <c r="F290" s="84"/>
      <c r="G290" s="91"/>
      <c r="H290" s="89"/>
      <c r="I290" s="89"/>
      <c r="J290" s="91"/>
      <c r="K290" s="88"/>
      <c r="L290" s="84"/>
      <c r="M290" s="118"/>
      <c r="N290" s="72">
        <f t="shared" si="33"/>
        <v>0</v>
      </c>
      <c r="O290" s="72">
        <f t="shared" si="31"/>
        <v>0</v>
      </c>
      <c r="P290" s="72">
        <f t="shared" si="34"/>
        <v>0</v>
      </c>
      <c r="Q290" s="72">
        <f t="shared" si="35"/>
        <v>0</v>
      </c>
      <c r="R290" s="1">
        <f t="shared" si="37"/>
        <v>0</v>
      </c>
      <c r="S290" s="72">
        <f t="shared" si="36"/>
        <v>0</v>
      </c>
      <c r="T290" s="72">
        <f t="shared" si="32"/>
        <v>0</v>
      </c>
      <c r="U290" s="72"/>
      <c r="V290" s="72"/>
    </row>
    <row r="291" spans="1:22" s="1" customFormat="1" x14ac:dyDescent="0.3">
      <c r="A291" s="83"/>
      <c r="B291" s="83"/>
      <c r="C291" s="83"/>
      <c r="D291" s="91"/>
      <c r="E291" s="83"/>
      <c r="F291" s="84"/>
      <c r="G291" s="91"/>
      <c r="H291" s="89"/>
      <c r="I291" s="89"/>
      <c r="J291" s="91"/>
      <c r="K291" s="88"/>
      <c r="L291" s="84"/>
      <c r="M291" s="118"/>
      <c r="N291" s="72">
        <f t="shared" si="33"/>
        <v>0</v>
      </c>
      <c r="O291" s="72">
        <f t="shared" si="31"/>
        <v>0</v>
      </c>
      <c r="P291" s="72">
        <f t="shared" si="34"/>
        <v>0</v>
      </c>
      <c r="Q291" s="72">
        <f t="shared" si="35"/>
        <v>0</v>
      </c>
      <c r="R291" s="1">
        <f t="shared" si="37"/>
        <v>0</v>
      </c>
      <c r="S291" s="72">
        <f t="shared" si="36"/>
        <v>0</v>
      </c>
      <c r="T291" s="72">
        <f t="shared" si="32"/>
        <v>0</v>
      </c>
      <c r="U291" s="72"/>
      <c r="V291" s="72"/>
    </row>
    <row r="292" spans="1:22" s="1" customFormat="1" x14ac:dyDescent="0.3">
      <c r="A292" s="83"/>
      <c r="B292" s="83"/>
      <c r="C292" s="83"/>
      <c r="D292" s="91"/>
      <c r="E292" s="83"/>
      <c r="F292" s="84"/>
      <c r="G292" s="91"/>
      <c r="H292" s="89"/>
      <c r="I292" s="89"/>
      <c r="J292" s="91"/>
      <c r="K292" s="88"/>
      <c r="L292" s="84"/>
      <c r="M292" s="118"/>
      <c r="N292" s="72">
        <f t="shared" si="33"/>
        <v>0</v>
      </c>
      <c r="O292" s="72">
        <f t="shared" si="31"/>
        <v>0</v>
      </c>
      <c r="P292" s="72">
        <f t="shared" si="34"/>
        <v>0</v>
      </c>
      <c r="Q292" s="72">
        <f t="shared" si="35"/>
        <v>0</v>
      </c>
      <c r="R292" s="1">
        <f t="shared" si="37"/>
        <v>0</v>
      </c>
      <c r="S292" s="72">
        <f t="shared" si="36"/>
        <v>0</v>
      </c>
      <c r="T292" s="72">
        <f t="shared" si="32"/>
        <v>0</v>
      </c>
      <c r="U292" s="72"/>
      <c r="V292" s="72"/>
    </row>
    <row r="293" spans="1:22" s="1" customFormat="1" x14ac:dyDescent="0.3">
      <c r="A293" s="83"/>
      <c r="B293" s="83"/>
      <c r="C293" s="83"/>
      <c r="D293" s="91"/>
      <c r="E293" s="83"/>
      <c r="F293" s="84"/>
      <c r="G293" s="91"/>
      <c r="H293" s="89"/>
      <c r="I293" s="89"/>
      <c r="J293" s="91"/>
      <c r="K293" s="88"/>
      <c r="L293" s="84"/>
      <c r="M293" s="118"/>
      <c r="N293" s="72">
        <f t="shared" si="33"/>
        <v>0</v>
      </c>
      <c r="O293" s="72">
        <f t="shared" si="31"/>
        <v>0</v>
      </c>
      <c r="P293" s="72">
        <f t="shared" si="34"/>
        <v>0</v>
      </c>
      <c r="Q293" s="72">
        <f t="shared" si="35"/>
        <v>0</v>
      </c>
      <c r="R293" s="1">
        <f t="shared" si="37"/>
        <v>0</v>
      </c>
      <c r="S293" s="72">
        <f t="shared" si="36"/>
        <v>0</v>
      </c>
      <c r="T293" s="72">
        <f t="shared" si="32"/>
        <v>0</v>
      </c>
      <c r="U293" s="72"/>
      <c r="V293" s="72"/>
    </row>
    <row r="294" spans="1:22" s="1" customFormat="1" x14ac:dyDescent="0.3">
      <c r="A294" s="83"/>
      <c r="B294" s="83"/>
      <c r="C294" s="83"/>
      <c r="D294" s="91"/>
      <c r="E294" s="83"/>
      <c r="F294" s="84"/>
      <c r="G294" s="91"/>
      <c r="H294" s="89"/>
      <c r="I294" s="89"/>
      <c r="J294" s="91"/>
      <c r="K294" s="88"/>
      <c r="L294" s="84"/>
      <c r="M294" s="118"/>
      <c r="N294" s="72">
        <f t="shared" si="33"/>
        <v>0</v>
      </c>
      <c r="O294" s="72">
        <f t="shared" si="31"/>
        <v>0</v>
      </c>
      <c r="P294" s="72">
        <f t="shared" si="34"/>
        <v>0</v>
      </c>
      <c r="Q294" s="72">
        <f t="shared" si="35"/>
        <v>0</v>
      </c>
      <c r="R294" s="1">
        <f t="shared" si="37"/>
        <v>0</v>
      </c>
      <c r="S294" s="72">
        <f t="shared" si="36"/>
        <v>0</v>
      </c>
      <c r="T294" s="72">
        <f t="shared" si="32"/>
        <v>0</v>
      </c>
      <c r="U294" s="72"/>
      <c r="V294" s="72"/>
    </row>
    <row r="295" spans="1:22" s="1" customFormat="1" x14ac:dyDescent="0.3">
      <c r="A295" s="83"/>
      <c r="B295" s="83"/>
      <c r="C295" s="83"/>
      <c r="D295" s="91"/>
      <c r="E295" s="83"/>
      <c r="F295" s="84"/>
      <c r="G295" s="91"/>
      <c r="H295" s="89"/>
      <c r="I295" s="89"/>
      <c r="J295" s="91"/>
      <c r="K295" s="88"/>
      <c r="L295" s="84"/>
      <c r="M295" s="118"/>
      <c r="N295" s="72">
        <f t="shared" si="33"/>
        <v>0</v>
      </c>
      <c r="O295" s="72">
        <f t="shared" si="31"/>
        <v>0</v>
      </c>
      <c r="P295" s="72">
        <f t="shared" si="34"/>
        <v>0</v>
      </c>
      <c r="Q295" s="72">
        <f t="shared" si="35"/>
        <v>0</v>
      </c>
      <c r="R295" s="1">
        <f t="shared" si="37"/>
        <v>0</v>
      </c>
      <c r="S295" s="72">
        <f t="shared" si="36"/>
        <v>0</v>
      </c>
      <c r="T295" s="72">
        <f t="shared" si="32"/>
        <v>0</v>
      </c>
      <c r="U295" s="72"/>
      <c r="V295" s="72"/>
    </row>
    <row r="296" spans="1:22" s="1" customFormat="1" x14ac:dyDescent="0.3">
      <c r="A296" s="83"/>
      <c r="B296" s="83"/>
      <c r="C296" s="83"/>
      <c r="D296" s="91"/>
      <c r="E296" s="83"/>
      <c r="F296" s="84"/>
      <c r="G296" s="91"/>
      <c r="H296" s="89"/>
      <c r="I296" s="89"/>
      <c r="J296" s="91"/>
      <c r="K296" s="88"/>
      <c r="L296" s="84"/>
      <c r="M296" s="118"/>
      <c r="N296" s="72">
        <f t="shared" si="33"/>
        <v>0</v>
      </c>
      <c r="O296" s="72">
        <f t="shared" si="31"/>
        <v>0</v>
      </c>
      <c r="P296" s="72">
        <f t="shared" si="34"/>
        <v>0</v>
      </c>
      <c r="Q296" s="72">
        <f t="shared" si="35"/>
        <v>0</v>
      </c>
      <c r="R296" s="1">
        <f t="shared" si="37"/>
        <v>0</v>
      </c>
      <c r="S296" s="72">
        <f t="shared" si="36"/>
        <v>0</v>
      </c>
      <c r="T296" s="72">
        <f t="shared" si="32"/>
        <v>0</v>
      </c>
      <c r="U296" s="72"/>
      <c r="V296" s="72"/>
    </row>
    <row r="297" spans="1:22" s="1" customFormat="1" x14ac:dyDescent="0.3">
      <c r="A297" s="83"/>
      <c r="B297" s="83"/>
      <c r="C297" s="83"/>
      <c r="D297" s="91"/>
      <c r="E297" s="83"/>
      <c r="F297" s="84"/>
      <c r="G297" s="91"/>
      <c r="H297" s="89"/>
      <c r="I297" s="89"/>
      <c r="J297" s="91"/>
      <c r="K297" s="88"/>
      <c r="L297" s="84"/>
      <c r="M297" s="118"/>
      <c r="N297" s="72">
        <f t="shared" si="33"/>
        <v>0</v>
      </c>
      <c r="O297" s="72">
        <f t="shared" si="31"/>
        <v>0</v>
      </c>
      <c r="P297" s="72">
        <f t="shared" si="34"/>
        <v>0</v>
      </c>
      <c r="Q297" s="72">
        <f t="shared" si="35"/>
        <v>0</v>
      </c>
      <c r="R297" s="1">
        <f t="shared" si="37"/>
        <v>0</v>
      </c>
      <c r="S297" s="72">
        <f t="shared" si="36"/>
        <v>0</v>
      </c>
      <c r="T297" s="72">
        <f t="shared" si="32"/>
        <v>0</v>
      </c>
      <c r="U297" s="72"/>
      <c r="V297" s="72"/>
    </row>
    <row r="298" spans="1:22" s="1" customFormat="1" x14ac:dyDescent="0.3">
      <c r="A298" s="83"/>
      <c r="B298" s="83"/>
      <c r="C298" s="83"/>
      <c r="D298" s="91"/>
      <c r="E298" s="83"/>
      <c r="F298" s="84"/>
      <c r="G298" s="91"/>
      <c r="H298" s="89"/>
      <c r="I298" s="89"/>
      <c r="J298" s="91"/>
      <c r="K298" s="88"/>
      <c r="L298" s="84"/>
      <c r="M298" s="118"/>
      <c r="N298" s="72">
        <f t="shared" si="33"/>
        <v>0</v>
      </c>
      <c r="O298" s="72">
        <f t="shared" si="31"/>
        <v>0</v>
      </c>
      <c r="P298" s="72">
        <f t="shared" si="34"/>
        <v>0</v>
      </c>
      <c r="Q298" s="72">
        <f t="shared" si="35"/>
        <v>0</v>
      </c>
      <c r="R298" s="1">
        <f t="shared" si="37"/>
        <v>0</v>
      </c>
      <c r="S298" s="72">
        <f t="shared" si="36"/>
        <v>0</v>
      </c>
      <c r="T298" s="72">
        <f t="shared" si="32"/>
        <v>0</v>
      </c>
      <c r="U298" s="72"/>
      <c r="V298" s="72"/>
    </row>
    <row r="299" spans="1:22" s="1" customFormat="1" x14ac:dyDescent="0.3">
      <c r="A299" s="83"/>
      <c r="B299" s="83"/>
      <c r="C299" s="83"/>
      <c r="D299" s="91"/>
      <c r="E299" s="83"/>
      <c r="F299" s="84"/>
      <c r="G299" s="91"/>
      <c r="H299" s="89"/>
      <c r="I299" s="89"/>
      <c r="J299" s="91"/>
      <c r="K299" s="88"/>
      <c r="L299" s="84"/>
      <c r="M299" s="118"/>
      <c r="N299" s="72">
        <f t="shared" si="33"/>
        <v>0</v>
      </c>
      <c r="O299" s="72">
        <f t="shared" si="31"/>
        <v>0</v>
      </c>
      <c r="P299" s="72">
        <f t="shared" si="34"/>
        <v>0</v>
      </c>
      <c r="Q299" s="72">
        <f t="shared" si="35"/>
        <v>0</v>
      </c>
      <c r="R299" s="1">
        <f t="shared" si="37"/>
        <v>0</v>
      </c>
      <c r="S299" s="72">
        <f t="shared" si="36"/>
        <v>0</v>
      </c>
      <c r="T299" s="72">
        <f t="shared" si="32"/>
        <v>0</v>
      </c>
      <c r="U299" s="72"/>
      <c r="V299" s="72"/>
    </row>
    <row r="300" spans="1:22" s="1" customFormat="1" x14ac:dyDescent="0.3">
      <c r="A300" s="83"/>
      <c r="B300" s="83"/>
      <c r="C300" s="83"/>
      <c r="D300" s="91"/>
      <c r="E300" s="83"/>
      <c r="F300" s="84"/>
      <c r="G300" s="91"/>
      <c r="H300" s="89"/>
      <c r="I300" s="89"/>
      <c r="J300" s="91"/>
      <c r="K300" s="88"/>
      <c r="L300" s="84"/>
      <c r="M300" s="118"/>
      <c r="N300" s="72">
        <f t="shared" si="33"/>
        <v>0</v>
      </c>
      <c r="O300" s="72">
        <f t="shared" si="31"/>
        <v>0</v>
      </c>
      <c r="P300" s="72">
        <f t="shared" si="34"/>
        <v>0</v>
      </c>
      <c r="Q300" s="72">
        <f t="shared" si="35"/>
        <v>0</v>
      </c>
      <c r="R300" s="1">
        <f t="shared" si="37"/>
        <v>0</v>
      </c>
      <c r="S300" s="72">
        <f t="shared" si="36"/>
        <v>0</v>
      </c>
      <c r="T300" s="72">
        <f t="shared" si="32"/>
        <v>0</v>
      </c>
      <c r="U300" s="72"/>
      <c r="V300" s="72"/>
    </row>
    <row r="301" spans="1:22" s="1" customFormat="1" x14ac:dyDescent="0.3">
      <c r="A301" s="83"/>
      <c r="B301" s="83"/>
      <c r="C301" s="83"/>
      <c r="D301" s="91"/>
      <c r="E301" s="83"/>
      <c r="F301" s="84"/>
      <c r="G301" s="91"/>
      <c r="H301" s="89"/>
      <c r="I301" s="89"/>
      <c r="J301" s="91"/>
      <c r="K301" s="88"/>
      <c r="L301" s="84"/>
      <c r="M301" s="118"/>
      <c r="N301" s="72">
        <f t="shared" si="33"/>
        <v>0</v>
      </c>
      <c r="O301" s="72">
        <f t="shared" si="31"/>
        <v>0</v>
      </c>
      <c r="P301" s="72">
        <f t="shared" si="34"/>
        <v>0</v>
      </c>
      <c r="Q301" s="72">
        <f t="shared" si="35"/>
        <v>0</v>
      </c>
      <c r="R301" s="1">
        <f t="shared" si="37"/>
        <v>0</v>
      </c>
      <c r="S301" s="72">
        <f t="shared" si="36"/>
        <v>0</v>
      </c>
      <c r="T301" s="72">
        <f t="shared" si="32"/>
        <v>0</v>
      </c>
      <c r="U301" s="72"/>
      <c r="V301" s="72"/>
    </row>
    <row r="302" spans="1:22" s="1" customFormat="1" x14ac:dyDescent="0.3">
      <c r="A302" s="83"/>
      <c r="B302" s="83"/>
      <c r="C302" s="83"/>
      <c r="D302" s="91"/>
      <c r="E302" s="83"/>
      <c r="F302" s="84"/>
      <c r="G302" s="91"/>
      <c r="H302" s="89"/>
      <c r="I302" s="89"/>
      <c r="J302" s="91"/>
      <c r="K302" s="88"/>
      <c r="L302" s="84"/>
      <c r="M302" s="118"/>
      <c r="N302" s="72">
        <f t="shared" si="33"/>
        <v>0</v>
      </c>
      <c r="O302" s="72">
        <f t="shared" si="31"/>
        <v>0</v>
      </c>
      <c r="P302" s="72">
        <f t="shared" si="34"/>
        <v>0</v>
      </c>
      <c r="Q302" s="72">
        <f t="shared" si="35"/>
        <v>0</v>
      </c>
      <c r="R302" s="1">
        <f t="shared" si="37"/>
        <v>0</v>
      </c>
      <c r="S302" s="72">
        <f t="shared" si="36"/>
        <v>0</v>
      </c>
      <c r="T302" s="72">
        <f t="shared" si="32"/>
        <v>0</v>
      </c>
      <c r="U302" s="72"/>
      <c r="V302" s="72"/>
    </row>
    <row r="303" spans="1:22" s="1" customFormat="1" x14ac:dyDescent="0.3">
      <c r="A303" s="83"/>
      <c r="B303" s="83"/>
      <c r="C303" s="83"/>
      <c r="D303" s="91"/>
      <c r="E303" s="83"/>
      <c r="F303" s="84"/>
      <c r="G303" s="91"/>
      <c r="H303" s="89"/>
      <c r="I303" s="89"/>
      <c r="J303" s="91"/>
      <c r="K303" s="88"/>
      <c r="L303" s="84"/>
      <c r="M303" s="118"/>
      <c r="N303" s="72">
        <f t="shared" si="33"/>
        <v>0</v>
      </c>
      <c r="O303" s="72">
        <f t="shared" si="31"/>
        <v>0</v>
      </c>
      <c r="P303" s="72">
        <f t="shared" si="34"/>
        <v>0</v>
      </c>
      <c r="Q303" s="72">
        <f t="shared" si="35"/>
        <v>0</v>
      </c>
      <c r="R303" s="1">
        <f t="shared" si="37"/>
        <v>0</v>
      </c>
      <c r="S303" s="72">
        <f t="shared" si="36"/>
        <v>0</v>
      </c>
      <c r="T303" s="72">
        <f t="shared" si="32"/>
        <v>0</v>
      </c>
      <c r="U303" s="72"/>
      <c r="V303" s="72"/>
    </row>
    <row r="304" spans="1:22" s="1" customFormat="1" x14ac:dyDescent="0.3">
      <c r="A304" s="83"/>
      <c r="B304" s="83"/>
      <c r="C304" s="83"/>
      <c r="D304" s="91"/>
      <c r="E304" s="83"/>
      <c r="F304" s="84"/>
      <c r="G304" s="91"/>
      <c r="H304" s="89"/>
      <c r="I304" s="89"/>
      <c r="J304" s="91"/>
      <c r="K304" s="88"/>
      <c r="L304" s="84"/>
      <c r="M304" s="118"/>
      <c r="N304" s="72">
        <f t="shared" si="33"/>
        <v>0</v>
      </c>
      <c r="O304" s="72">
        <f t="shared" si="31"/>
        <v>0</v>
      </c>
      <c r="P304" s="72">
        <f t="shared" si="34"/>
        <v>0</v>
      </c>
      <c r="Q304" s="72">
        <f t="shared" si="35"/>
        <v>0</v>
      </c>
      <c r="R304" s="1">
        <f t="shared" si="37"/>
        <v>0</v>
      </c>
      <c r="S304" s="72">
        <f t="shared" si="36"/>
        <v>0</v>
      </c>
      <c r="T304" s="72">
        <f t="shared" si="32"/>
        <v>0</v>
      </c>
      <c r="U304" s="72"/>
      <c r="V304" s="72"/>
    </row>
    <row r="305" spans="1:22" s="1" customFormat="1" x14ac:dyDescent="0.3">
      <c r="A305" s="83"/>
      <c r="B305" s="83"/>
      <c r="C305" s="83"/>
      <c r="D305" s="91"/>
      <c r="E305" s="83"/>
      <c r="F305" s="84"/>
      <c r="G305" s="91"/>
      <c r="H305" s="89"/>
      <c r="I305" s="89"/>
      <c r="J305" s="91"/>
      <c r="K305" s="88"/>
      <c r="L305" s="84"/>
      <c r="M305" s="118"/>
      <c r="N305" s="72">
        <f t="shared" si="33"/>
        <v>0</v>
      </c>
      <c r="O305" s="72">
        <f t="shared" si="31"/>
        <v>0</v>
      </c>
      <c r="P305" s="72">
        <f t="shared" si="34"/>
        <v>0</v>
      </c>
      <c r="Q305" s="72">
        <f t="shared" si="35"/>
        <v>0</v>
      </c>
      <c r="R305" s="1">
        <f t="shared" si="37"/>
        <v>0</v>
      </c>
      <c r="S305" s="72">
        <f t="shared" si="36"/>
        <v>0</v>
      </c>
      <c r="T305" s="72">
        <f t="shared" si="32"/>
        <v>0</v>
      </c>
      <c r="U305" s="72"/>
      <c r="V305" s="72"/>
    </row>
    <row r="306" spans="1:22" s="1" customFormat="1" x14ac:dyDescent="0.3">
      <c r="A306" s="83"/>
      <c r="B306" s="83"/>
      <c r="C306" s="83"/>
      <c r="D306" s="91"/>
      <c r="E306" s="83"/>
      <c r="F306" s="84"/>
      <c r="G306" s="91"/>
      <c r="H306" s="89"/>
      <c r="I306" s="89"/>
      <c r="J306" s="91"/>
      <c r="K306" s="88"/>
      <c r="L306" s="84"/>
      <c r="M306" s="118"/>
      <c r="N306" s="72">
        <f t="shared" si="33"/>
        <v>0</v>
      </c>
      <c r="O306" s="72">
        <f t="shared" si="31"/>
        <v>0</v>
      </c>
      <c r="P306" s="72">
        <f t="shared" si="34"/>
        <v>0</v>
      </c>
      <c r="Q306" s="72">
        <f t="shared" si="35"/>
        <v>0</v>
      </c>
      <c r="R306" s="1">
        <f t="shared" si="37"/>
        <v>0</v>
      </c>
      <c r="S306" s="72">
        <f t="shared" si="36"/>
        <v>0</v>
      </c>
      <c r="T306" s="72">
        <f t="shared" si="32"/>
        <v>0</v>
      </c>
      <c r="U306" s="72"/>
      <c r="V306" s="72"/>
    </row>
    <row r="307" spans="1:22" s="1" customFormat="1" x14ac:dyDescent="0.3">
      <c r="A307" s="83"/>
      <c r="B307" s="83"/>
      <c r="C307" s="83"/>
      <c r="D307" s="91"/>
      <c r="E307" s="83"/>
      <c r="F307" s="84"/>
      <c r="G307" s="91"/>
      <c r="H307" s="89"/>
      <c r="I307" s="89"/>
      <c r="J307" s="91"/>
      <c r="K307" s="88"/>
      <c r="L307" s="84"/>
      <c r="M307" s="118"/>
      <c r="N307" s="72">
        <f t="shared" si="33"/>
        <v>0</v>
      </c>
      <c r="O307" s="72">
        <f t="shared" si="31"/>
        <v>0</v>
      </c>
      <c r="P307" s="72">
        <f t="shared" si="34"/>
        <v>0</v>
      </c>
      <c r="Q307" s="72">
        <f t="shared" si="35"/>
        <v>0</v>
      </c>
      <c r="R307" s="1">
        <f t="shared" si="37"/>
        <v>0</v>
      </c>
      <c r="S307" s="72">
        <f t="shared" si="36"/>
        <v>0</v>
      </c>
      <c r="T307" s="72">
        <f t="shared" si="32"/>
        <v>0</v>
      </c>
      <c r="U307" s="72"/>
      <c r="V307" s="72"/>
    </row>
    <row r="308" spans="1:22" s="1" customFormat="1" x14ac:dyDescent="0.3">
      <c r="A308" s="83"/>
      <c r="B308" s="83"/>
      <c r="C308" s="83"/>
      <c r="D308" s="91"/>
      <c r="E308" s="83"/>
      <c r="F308" s="84"/>
      <c r="G308" s="91"/>
      <c r="H308" s="89"/>
      <c r="I308" s="89"/>
      <c r="J308" s="91"/>
      <c r="K308" s="88"/>
      <c r="L308" s="84"/>
      <c r="M308" s="118"/>
      <c r="N308" s="72">
        <f t="shared" si="33"/>
        <v>0</v>
      </c>
      <c r="O308" s="72">
        <f t="shared" si="31"/>
        <v>0</v>
      </c>
      <c r="P308" s="72">
        <f t="shared" si="34"/>
        <v>0</v>
      </c>
      <c r="Q308" s="72">
        <f t="shared" si="35"/>
        <v>0</v>
      </c>
      <c r="R308" s="1">
        <f t="shared" si="37"/>
        <v>0</v>
      </c>
      <c r="S308" s="72">
        <f t="shared" si="36"/>
        <v>0</v>
      </c>
      <c r="T308" s="72">
        <f t="shared" si="32"/>
        <v>0</v>
      </c>
      <c r="U308" s="72"/>
      <c r="V308" s="72"/>
    </row>
    <row r="309" spans="1:22" s="1" customFormat="1" x14ac:dyDescent="0.3">
      <c r="A309" s="83"/>
      <c r="B309" s="83"/>
      <c r="C309" s="83"/>
      <c r="D309" s="91"/>
      <c r="E309" s="83"/>
      <c r="F309" s="84"/>
      <c r="G309" s="91"/>
      <c r="H309" s="89"/>
      <c r="I309" s="89"/>
      <c r="J309" s="91"/>
      <c r="K309" s="88"/>
      <c r="L309" s="84"/>
      <c r="M309" s="118"/>
      <c r="N309" s="72">
        <f t="shared" si="33"/>
        <v>0</v>
      </c>
      <c r="O309" s="72">
        <f t="shared" si="31"/>
        <v>0</v>
      </c>
      <c r="P309" s="72">
        <f t="shared" si="34"/>
        <v>0</v>
      </c>
      <c r="Q309" s="72">
        <f t="shared" si="35"/>
        <v>0</v>
      </c>
      <c r="R309" s="1">
        <f t="shared" si="37"/>
        <v>0</v>
      </c>
      <c r="S309" s="72">
        <f t="shared" si="36"/>
        <v>0</v>
      </c>
      <c r="T309" s="72">
        <f t="shared" si="32"/>
        <v>0</v>
      </c>
      <c r="U309" s="72"/>
      <c r="V309" s="72"/>
    </row>
    <row r="310" spans="1:22" s="1" customFormat="1" x14ac:dyDescent="0.3">
      <c r="A310" s="83"/>
      <c r="B310" s="83"/>
      <c r="C310" s="83"/>
      <c r="D310" s="91"/>
      <c r="E310" s="83"/>
      <c r="F310" s="84"/>
      <c r="G310" s="91"/>
      <c r="H310" s="89"/>
      <c r="I310" s="89"/>
      <c r="J310" s="91"/>
      <c r="K310" s="88"/>
      <c r="L310" s="84"/>
      <c r="M310" s="118"/>
      <c r="N310" s="72">
        <f t="shared" si="33"/>
        <v>0</v>
      </c>
      <c r="O310" s="72">
        <f t="shared" ref="O310:O373" si="38">IF(AND(A310&gt;0,B310&lt;&gt;""),IF(C310="",1,0),0)</f>
        <v>0</v>
      </c>
      <c r="P310" s="72">
        <f t="shared" si="34"/>
        <v>0</v>
      </c>
      <c r="Q310" s="72">
        <f t="shared" si="35"/>
        <v>0</v>
      </c>
      <c r="R310" s="1">
        <f t="shared" si="37"/>
        <v>0</v>
      </c>
      <c r="S310" s="72">
        <f t="shared" si="36"/>
        <v>0</v>
      </c>
      <c r="T310" s="72">
        <f t="shared" si="32"/>
        <v>0</v>
      </c>
      <c r="U310" s="72"/>
      <c r="V310" s="72"/>
    </row>
    <row r="311" spans="1:22" s="1" customFormat="1" x14ac:dyDescent="0.3">
      <c r="A311" s="83"/>
      <c r="B311" s="83"/>
      <c r="C311" s="83"/>
      <c r="D311" s="91"/>
      <c r="E311" s="83"/>
      <c r="F311" s="84"/>
      <c r="G311" s="91"/>
      <c r="H311" s="89"/>
      <c r="I311" s="89"/>
      <c r="J311" s="91"/>
      <c r="K311" s="88"/>
      <c r="L311" s="84"/>
      <c r="M311" s="118"/>
      <c r="N311" s="72">
        <f t="shared" si="33"/>
        <v>0</v>
      </c>
      <c r="O311" s="72">
        <f t="shared" si="38"/>
        <v>0</v>
      </c>
      <c r="P311" s="72">
        <f t="shared" si="34"/>
        <v>0</v>
      </c>
      <c r="Q311" s="72">
        <f t="shared" si="35"/>
        <v>0</v>
      </c>
      <c r="R311" s="1">
        <f t="shared" si="37"/>
        <v>0</v>
      </c>
      <c r="S311" s="72">
        <f t="shared" si="36"/>
        <v>0</v>
      </c>
      <c r="T311" s="72">
        <f t="shared" si="32"/>
        <v>0</v>
      </c>
      <c r="U311" s="72"/>
      <c r="V311" s="72"/>
    </row>
    <row r="312" spans="1:22" s="1" customFormat="1" x14ac:dyDescent="0.3">
      <c r="A312" s="83"/>
      <c r="B312" s="83"/>
      <c r="C312" s="83"/>
      <c r="D312" s="91"/>
      <c r="E312" s="83"/>
      <c r="F312" s="84"/>
      <c r="G312" s="91"/>
      <c r="H312" s="89"/>
      <c r="I312" s="89"/>
      <c r="J312" s="91"/>
      <c r="K312" s="88"/>
      <c r="L312" s="84"/>
      <c r="M312" s="118"/>
      <c r="N312" s="72">
        <f t="shared" si="33"/>
        <v>0</v>
      </c>
      <c r="O312" s="72">
        <f t="shared" si="38"/>
        <v>0</v>
      </c>
      <c r="P312" s="72">
        <f t="shared" si="34"/>
        <v>0</v>
      </c>
      <c r="Q312" s="72">
        <f t="shared" si="35"/>
        <v>0</v>
      </c>
      <c r="R312" s="1">
        <f t="shared" si="37"/>
        <v>0</v>
      </c>
      <c r="S312" s="72">
        <f t="shared" si="36"/>
        <v>0</v>
      </c>
      <c r="T312" s="72">
        <f t="shared" si="32"/>
        <v>0</v>
      </c>
      <c r="U312" s="72"/>
      <c r="V312" s="72"/>
    </row>
    <row r="313" spans="1:22" s="1" customFormat="1" x14ac:dyDescent="0.3">
      <c r="A313" s="83"/>
      <c r="B313" s="83"/>
      <c r="C313" s="83"/>
      <c r="D313" s="91"/>
      <c r="E313" s="83"/>
      <c r="F313" s="84"/>
      <c r="G313" s="91"/>
      <c r="H313" s="89"/>
      <c r="I313" s="89"/>
      <c r="J313" s="91"/>
      <c r="K313" s="88"/>
      <c r="L313" s="84"/>
      <c r="M313" s="118"/>
      <c r="N313" s="72">
        <f t="shared" si="33"/>
        <v>0</v>
      </c>
      <c r="O313" s="72">
        <f t="shared" si="38"/>
        <v>0</v>
      </c>
      <c r="P313" s="72">
        <f t="shared" si="34"/>
        <v>0</v>
      </c>
      <c r="Q313" s="72">
        <f t="shared" si="35"/>
        <v>0</v>
      </c>
      <c r="R313" s="1">
        <f t="shared" si="37"/>
        <v>0</v>
      </c>
      <c r="S313" s="72">
        <f t="shared" si="36"/>
        <v>0</v>
      </c>
      <c r="T313" s="72">
        <f t="shared" si="32"/>
        <v>0</v>
      </c>
      <c r="U313" s="72"/>
      <c r="V313" s="72"/>
    </row>
    <row r="314" spans="1:22" s="1" customFormat="1" x14ac:dyDescent="0.3">
      <c r="A314" s="83"/>
      <c r="B314" s="83"/>
      <c r="C314" s="83"/>
      <c r="D314" s="91"/>
      <c r="E314" s="83"/>
      <c r="F314" s="84"/>
      <c r="G314" s="91"/>
      <c r="H314" s="89"/>
      <c r="I314" s="89"/>
      <c r="J314" s="91"/>
      <c r="K314" s="88"/>
      <c r="L314" s="84"/>
      <c r="M314" s="118"/>
      <c r="N314" s="72">
        <f t="shared" si="33"/>
        <v>0</v>
      </c>
      <c r="O314" s="72">
        <f t="shared" si="38"/>
        <v>0</v>
      </c>
      <c r="P314" s="72">
        <f t="shared" si="34"/>
        <v>0</v>
      </c>
      <c r="Q314" s="72">
        <f t="shared" si="35"/>
        <v>0</v>
      </c>
      <c r="R314" s="1">
        <f t="shared" si="37"/>
        <v>0</v>
      </c>
      <c r="S314" s="72">
        <f t="shared" si="36"/>
        <v>0</v>
      </c>
      <c r="T314" s="72">
        <f t="shared" si="32"/>
        <v>0</v>
      </c>
      <c r="U314" s="72"/>
      <c r="V314" s="72"/>
    </row>
    <row r="315" spans="1:22" s="1" customFormat="1" x14ac:dyDescent="0.3">
      <c r="A315" s="83"/>
      <c r="B315" s="83"/>
      <c r="C315" s="83"/>
      <c r="D315" s="91"/>
      <c r="E315" s="83"/>
      <c r="F315" s="84"/>
      <c r="G315" s="91"/>
      <c r="H315" s="89"/>
      <c r="I315" s="89"/>
      <c r="J315" s="91"/>
      <c r="K315" s="88"/>
      <c r="L315" s="84"/>
      <c r="M315" s="118"/>
      <c r="N315" s="72">
        <f t="shared" si="33"/>
        <v>0</v>
      </c>
      <c r="O315" s="72">
        <f t="shared" si="38"/>
        <v>0</v>
      </c>
      <c r="P315" s="72">
        <f t="shared" si="34"/>
        <v>0</v>
      </c>
      <c r="Q315" s="72">
        <f t="shared" si="35"/>
        <v>0</v>
      </c>
      <c r="R315" s="1">
        <f t="shared" si="37"/>
        <v>0</v>
      </c>
      <c r="S315" s="72">
        <f t="shared" si="36"/>
        <v>0</v>
      </c>
      <c r="T315" s="72">
        <f t="shared" si="32"/>
        <v>0</v>
      </c>
      <c r="U315" s="72"/>
      <c r="V315" s="72"/>
    </row>
    <row r="316" spans="1:22" s="1" customFormat="1" x14ac:dyDescent="0.3">
      <c r="A316" s="83"/>
      <c r="B316" s="83"/>
      <c r="C316" s="83"/>
      <c r="D316" s="91"/>
      <c r="E316" s="83"/>
      <c r="F316" s="84"/>
      <c r="G316" s="91"/>
      <c r="H316" s="89"/>
      <c r="I316" s="89"/>
      <c r="J316" s="91"/>
      <c r="K316" s="88"/>
      <c r="L316" s="84"/>
      <c r="M316" s="118"/>
      <c r="N316" s="72">
        <f t="shared" si="33"/>
        <v>0</v>
      </c>
      <c r="O316" s="72">
        <f t="shared" si="38"/>
        <v>0</v>
      </c>
      <c r="P316" s="72">
        <f t="shared" si="34"/>
        <v>0</v>
      </c>
      <c r="Q316" s="72">
        <f t="shared" si="35"/>
        <v>0</v>
      </c>
      <c r="R316" s="1">
        <f t="shared" si="37"/>
        <v>0</v>
      </c>
      <c r="S316" s="72">
        <f t="shared" si="36"/>
        <v>0</v>
      </c>
      <c r="T316" s="72">
        <f t="shared" si="32"/>
        <v>0</v>
      </c>
      <c r="U316" s="72"/>
      <c r="V316" s="72"/>
    </row>
    <row r="317" spans="1:22" s="1" customFormat="1" x14ac:dyDescent="0.3">
      <c r="A317" s="83"/>
      <c r="B317" s="83"/>
      <c r="C317" s="83"/>
      <c r="D317" s="91"/>
      <c r="E317" s="83"/>
      <c r="F317" s="84"/>
      <c r="G317" s="91"/>
      <c r="H317" s="89"/>
      <c r="I317" s="89"/>
      <c r="J317" s="91"/>
      <c r="K317" s="88"/>
      <c r="L317" s="84"/>
      <c r="M317" s="118"/>
      <c r="N317" s="72">
        <f t="shared" si="33"/>
        <v>0</v>
      </c>
      <c r="O317" s="72">
        <f t="shared" si="38"/>
        <v>0</v>
      </c>
      <c r="P317" s="72">
        <f t="shared" si="34"/>
        <v>0</v>
      </c>
      <c r="Q317" s="72">
        <f t="shared" si="35"/>
        <v>0</v>
      </c>
      <c r="R317" s="1">
        <f t="shared" si="37"/>
        <v>0</v>
      </c>
      <c r="S317" s="72">
        <f t="shared" si="36"/>
        <v>0</v>
      </c>
      <c r="T317" s="72">
        <f t="shared" si="32"/>
        <v>0</v>
      </c>
      <c r="U317" s="72"/>
      <c r="V317" s="72"/>
    </row>
    <row r="318" spans="1:22" s="1" customFormat="1" x14ac:dyDescent="0.3">
      <c r="A318" s="83"/>
      <c r="B318" s="83"/>
      <c r="C318" s="83"/>
      <c r="D318" s="91"/>
      <c r="E318" s="83"/>
      <c r="F318" s="84"/>
      <c r="G318" s="91"/>
      <c r="H318" s="89"/>
      <c r="I318" s="89"/>
      <c r="J318" s="91"/>
      <c r="K318" s="88"/>
      <c r="L318" s="84"/>
      <c r="M318" s="118"/>
      <c r="N318" s="72">
        <f t="shared" si="33"/>
        <v>0</v>
      </c>
      <c r="O318" s="72">
        <f t="shared" si="38"/>
        <v>0</v>
      </c>
      <c r="P318" s="72">
        <f t="shared" si="34"/>
        <v>0</v>
      </c>
      <c r="Q318" s="72">
        <f t="shared" si="35"/>
        <v>0</v>
      </c>
      <c r="R318" s="1">
        <f t="shared" si="37"/>
        <v>0</v>
      </c>
      <c r="S318" s="72">
        <f t="shared" si="36"/>
        <v>0</v>
      </c>
      <c r="T318" s="72">
        <f t="shared" si="32"/>
        <v>0</v>
      </c>
      <c r="U318" s="72"/>
      <c r="V318" s="72"/>
    </row>
    <row r="319" spans="1:22" s="1" customFormat="1" x14ac:dyDescent="0.3">
      <c r="A319" s="83"/>
      <c r="B319" s="83"/>
      <c r="C319" s="83"/>
      <c r="D319" s="91"/>
      <c r="E319" s="83"/>
      <c r="F319" s="84"/>
      <c r="G319" s="91"/>
      <c r="H319" s="89"/>
      <c r="I319" s="89"/>
      <c r="J319" s="91"/>
      <c r="K319" s="88"/>
      <c r="L319" s="84"/>
      <c r="M319" s="118"/>
      <c r="N319" s="72">
        <f t="shared" si="33"/>
        <v>0</v>
      </c>
      <c r="O319" s="72">
        <f t="shared" si="38"/>
        <v>0</v>
      </c>
      <c r="P319" s="72">
        <f t="shared" si="34"/>
        <v>0</v>
      </c>
      <c r="Q319" s="72">
        <f t="shared" si="35"/>
        <v>0</v>
      </c>
      <c r="R319" s="1">
        <f t="shared" si="37"/>
        <v>0</v>
      </c>
      <c r="S319" s="72">
        <f t="shared" si="36"/>
        <v>0</v>
      </c>
      <c r="T319" s="72">
        <f t="shared" si="32"/>
        <v>0</v>
      </c>
      <c r="U319" s="72"/>
      <c r="V319" s="72"/>
    </row>
    <row r="320" spans="1:22" s="1" customFormat="1" x14ac:dyDescent="0.3">
      <c r="A320" s="83"/>
      <c r="B320" s="83"/>
      <c r="C320" s="83"/>
      <c r="D320" s="91"/>
      <c r="E320" s="83"/>
      <c r="F320" s="84"/>
      <c r="G320" s="91"/>
      <c r="H320" s="89"/>
      <c r="I320" s="89"/>
      <c r="J320" s="91"/>
      <c r="K320" s="88"/>
      <c r="L320" s="84"/>
      <c r="M320" s="118"/>
      <c r="N320" s="72">
        <f t="shared" si="33"/>
        <v>0</v>
      </c>
      <c r="O320" s="72">
        <f t="shared" si="38"/>
        <v>0</v>
      </c>
      <c r="P320" s="72">
        <f t="shared" si="34"/>
        <v>0</v>
      </c>
      <c r="Q320" s="72">
        <f t="shared" si="35"/>
        <v>0</v>
      </c>
      <c r="R320" s="1">
        <f t="shared" si="37"/>
        <v>0</v>
      </c>
      <c r="S320" s="72">
        <f t="shared" si="36"/>
        <v>0</v>
      </c>
      <c r="T320" s="72">
        <f t="shared" si="32"/>
        <v>0</v>
      </c>
      <c r="U320" s="72"/>
      <c r="V320" s="72"/>
    </row>
    <row r="321" spans="1:22" s="1" customFormat="1" x14ac:dyDescent="0.3">
      <c r="A321" s="83"/>
      <c r="B321" s="83"/>
      <c r="C321" s="83"/>
      <c r="D321" s="91"/>
      <c r="E321" s="83"/>
      <c r="F321" s="84"/>
      <c r="G321" s="91"/>
      <c r="H321" s="89"/>
      <c r="I321" s="89"/>
      <c r="J321" s="91"/>
      <c r="K321" s="88"/>
      <c r="L321" s="84"/>
      <c r="M321" s="118"/>
      <c r="N321" s="72">
        <f t="shared" si="33"/>
        <v>0</v>
      </c>
      <c r="O321" s="72">
        <f t="shared" si="38"/>
        <v>0</v>
      </c>
      <c r="P321" s="72">
        <f t="shared" si="34"/>
        <v>0</v>
      </c>
      <c r="Q321" s="72">
        <f t="shared" si="35"/>
        <v>0</v>
      </c>
      <c r="R321" s="1">
        <f t="shared" si="37"/>
        <v>0</v>
      </c>
      <c r="S321" s="72">
        <f t="shared" si="36"/>
        <v>0</v>
      </c>
      <c r="T321" s="72">
        <f t="shared" si="32"/>
        <v>0</v>
      </c>
      <c r="U321" s="72"/>
      <c r="V321" s="72"/>
    </row>
    <row r="322" spans="1:22" s="1" customFormat="1" x14ac:dyDescent="0.3">
      <c r="A322" s="83"/>
      <c r="B322" s="83"/>
      <c r="C322" s="83"/>
      <c r="D322" s="91"/>
      <c r="E322" s="83"/>
      <c r="F322" s="84"/>
      <c r="G322" s="91"/>
      <c r="H322" s="89"/>
      <c r="I322" s="89"/>
      <c r="J322" s="91"/>
      <c r="K322" s="88"/>
      <c r="L322" s="84"/>
      <c r="M322" s="118"/>
      <c r="N322" s="72">
        <f t="shared" si="33"/>
        <v>0</v>
      </c>
      <c r="O322" s="72">
        <f t="shared" si="38"/>
        <v>0</v>
      </c>
      <c r="P322" s="72">
        <f t="shared" si="34"/>
        <v>0</v>
      </c>
      <c r="Q322" s="72">
        <f t="shared" si="35"/>
        <v>0</v>
      </c>
      <c r="R322" s="1">
        <f t="shared" si="37"/>
        <v>0</v>
      </c>
      <c r="S322" s="72">
        <f t="shared" si="36"/>
        <v>0</v>
      </c>
      <c r="T322" s="72">
        <f t="shared" si="32"/>
        <v>0</v>
      </c>
      <c r="U322" s="72"/>
      <c r="V322" s="72"/>
    </row>
    <row r="323" spans="1:22" s="1" customFormat="1" x14ac:dyDescent="0.3">
      <c r="A323" s="83"/>
      <c r="B323" s="83"/>
      <c r="C323" s="83"/>
      <c r="D323" s="91"/>
      <c r="E323" s="83"/>
      <c r="F323" s="84"/>
      <c r="G323" s="91"/>
      <c r="H323" s="89"/>
      <c r="I323" s="89"/>
      <c r="J323" s="91"/>
      <c r="K323" s="88"/>
      <c r="L323" s="84"/>
      <c r="M323" s="118"/>
      <c r="N323" s="72">
        <f t="shared" si="33"/>
        <v>0</v>
      </c>
      <c r="O323" s="72">
        <f t="shared" si="38"/>
        <v>0</v>
      </c>
      <c r="P323" s="72">
        <f t="shared" si="34"/>
        <v>0</v>
      </c>
      <c r="Q323" s="72">
        <f t="shared" si="35"/>
        <v>0</v>
      </c>
      <c r="R323" s="1">
        <f t="shared" si="37"/>
        <v>0</v>
      </c>
      <c r="S323" s="72">
        <f t="shared" si="36"/>
        <v>0</v>
      </c>
      <c r="T323" s="72">
        <f t="shared" si="32"/>
        <v>0</v>
      </c>
      <c r="U323" s="72"/>
      <c r="V323" s="72"/>
    </row>
    <row r="324" spans="1:22" s="1" customFormat="1" x14ac:dyDescent="0.3">
      <c r="A324" s="83"/>
      <c r="B324" s="83"/>
      <c r="C324" s="83"/>
      <c r="D324" s="91"/>
      <c r="E324" s="83"/>
      <c r="F324" s="84"/>
      <c r="G324" s="91"/>
      <c r="H324" s="89"/>
      <c r="I324" s="89"/>
      <c r="J324" s="91"/>
      <c r="K324" s="88"/>
      <c r="L324" s="84"/>
      <c r="M324" s="118"/>
      <c r="N324" s="72">
        <f t="shared" si="33"/>
        <v>0</v>
      </c>
      <c r="O324" s="72">
        <f t="shared" si="38"/>
        <v>0</v>
      </c>
      <c r="P324" s="72">
        <f t="shared" si="34"/>
        <v>0</v>
      </c>
      <c r="Q324" s="72">
        <f t="shared" si="35"/>
        <v>0</v>
      </c>
      <c r="R324" s="1">
        <f t="shared" si="37"/>
        <v>0</v>
      </c>
      <c r="S324" s="72">
        <f t="shared" si="36"/>
        <v>0</v>
      </c>
      <c r="T324" s="72">
        <f t="shared" si="32"/>
        <v>0</v>
      </c>
      <c r="U324" s="72"/>
      <c r="V324" s="72"/>
    </row>
    <row r="325" spans="1:22" s="1" customFormat="1" x14ac:dyDescent="0.3">
      <c r="A325" s="83"/>
      <c r="B325" s="83"/>
      <c r="C325" s="83"/>
      <c r="D325" s="91"/>
      <c r="E325" s="83"/>
      <c r="F325" s="84"/>
      <c r="G325" s="91"/>
      <c r="H325" s="89"/>
      <c r="I325" s="89"/>
      <c r="J325" s="91"/>
      <c r="K325" s="88"/>
      <c r="L325" s="84"/>
      <c r="M325" s="118"/>
      <c r="N325" s="72">
        <f t="shared" si="33"/>
        <v>0</v>
      </c>
      <c r="O325" s="72">
        <f t="shared" si="38"/>
        <v>0</v>
      </c>
      <c r="P325" s="72">
        <f t="shared" si="34"/>
        <v>0</v>
      </c>
      <c r="Q325" s="72">
        <f t="shared" si="35"/>
        <v>0</v>
      </c>
      <c r="R325" s="1">
        <f t="shared" si="37"/>
        <v>0</v>
      </c>
      <c r="S325" s="72">
        <f t="shared" si="36"/>
        <v>0</v>
      </c>
      <c r="T325" s="72">
        <f t="shared" si="32"/>
        <v>0</v>
      </c>
      <c r="U325" s="72"/>
      <c r="V325" s="72"/>
    </row>
    <row r="326" spans="1:22" s="1" customFormat="1" x14ac:dyDescent="0.3">
      <c r="A326" s="83"/>
      <c r="B326" s="83"/>
      <c r="C326" s="83"/>
      <c r="D326" s="91"/>
      <c r="E326" s="83"/>
      <c r="F326" s="84"/>
      <c r="G326" s="91"/>
      <c r="H326" s="89"/>
      <c r="I326" s="89"/>
      <c r="J326" s="91"/>
      <c r="K326" s="88"/>
      <c r="L326" s="84"/>
      <c r="M326" s="118"/>
      <c r="N326" s="72">
        <f t="shared" si="33"/>
        <v>0</v>
      </c>
      <c r="O326" s="72">
        <f t="shared" si="38"/>
        <v>0</v>
      </c>
      <c r="P326" s="72">
        <f t="shared" si="34"/>
        <v>0</v>
      </c>
      <c r="Q326" s="72">
        <f t="shared" si="35"/>
        <v>0</v>
      </c>
      <c r="R326" s="1">
        <f t="shared" si="37"/>
        <v>0</v>
      </c>
      <c r="S326" s="72">
        <f t="shared" si="36"/>
        <v>0</v>
      </c>
      <c r="T326" s="72">
        <f t="shared" si="32"/>
        <v>0</v>
      </c>
      <c r="U326" s="72"/>
      <c r="V326" s="72"/>
    </row>
    <row r="327" spans="1:22" s="1" customFormat="1" x14ac:dyDescent="0.3">
      <c r="A327" s="83"/>
      <c r="B327" s="83"/>
      <c r="C327" s="83"/>
      <c r="D327" s="91"/>
      <c r="E327" s="83"/>
      <c r="F327" s="84"/>
      <c r="G327" s="91"/>
      <c r="H327" s="89"/>
      <c r="I327" s="89"/>
      <c r="J327" s="91"/>
      <c r="K327" s="88"/>
      <c r="L327" s="84"/>
      <c r="M327" s="118"/>
      <c r="N327" s="72">
        <f t="shared" si="33"/>
        <v>0</v>
      </c>
      <c r="O327" s="72">
        <f t="shared" si="38"/>
        <v>0</v>
      </c>
      <c r="P327" s="72">
        <f t="shared" si="34"/>
        <v>0</v>
      </c>
      <c r="Q327" s="72">
        <f t="shared" si="35"/>
        <v>0</v>
      </c>
      <c r="R327" s="1">
        <f t="shared" si="37"/>
        <v>0</v>
      </c>
      <c r="S327" s="72">
        <f t="shared" si="36"/>
        <v>0</v>
      </c>
      <c r="T327" s="72">
        <f t="shared" ref="T327:T390" si="39">IF(B327&lt;&gt;"",IF(SUM(G327:J327)&gt;0,0,IF(D327&gt;0,0,1)),0)</f>
        <v>0</v>
      </c>
      <c r="U327" s="72"/>
      <c r="V327" s="72"/>
    </row>
    <row r="328" spans="1:22" s="1" customFormat="1" x14ac:dyDescent="0.3">
      <c r="A328" s="83"/>
      <c r="B328" s="83"/>
      <c r="C328" s="83"/>
      <c r="D328" s="91"/>
      <c r="E328" s="83"/>
      <c r="F328" s="84"/>
      <c r="G328" s="91"/>
      <c r="H328" s="89"/>
      <c r="I328" s="89"/>
      <c r="J328" s="91"/>
      <c r="K328" s="88"/>
      <c r="L328" s="84"/>
      <c r="M328" s="118"/>
      <c r="N328" s="72">
        <f t="shared" ref="N328:N391" si="40">IF(C328&lt;&gt;"",IF(B328="",1,0),0)</f>
        <v>0</v>
      </c>
      <c r="O328" s="72">
        <f t="shared" si="38"/>
        <v>0</v>
      </c>
      <c r="P328" s="72">
        <f t="shared" ref="P328:P391" si="41">IF(OR(H328&gt;0,G328&gt;0),IF(E328="",1,0),0)</f>
        <v>0</v>
      </c>
      <c r="Q328" s="72">
        <f t="shared" ref="Q328:Q391" si="42">IF(E328&lt;&gt;"",IF(F328&gt;0,0,1),0)</f>
        <v>0</v>
      </c>
      <c r="R328" s="1">
        <f t="shared" si="37"/>
        <v>0</v>
      </c>
      <c r="S328" s="72">
        <f t="shared" si="36"/>
        <v>0</v>
      </c>
      <c r="T328" s="72">
        <f t="shared" si="39"/>
        <v>0</v>
      </c>
      <c r="U328" s="72"/>
      <c r="V328" s="72"/>
    </row>
    <row r="329" spans="1:22" s="1" customFormat="1" x14ac:dyDescent="0.3">
      <c r="A329" s="83"/>
      <c r="B329" s="83"/>
      <c r="C329" s="83"/>
      <c r="D329" s="91"/>
      <c r="E329" s="83"/>
      <c r="F329" s="84"/>
      <c r="G329" s="91"/>
      <c r="H329" s="89"/>
      <c r="I329" s="89"/>
      <c r="J329" s="91"/>
      <c r="K329" s="88"/>
      <c r="L329" s="84"/>
      <c r="M329" s="118"/>
      <c r="N329" s="72">
        <f t="shared" si="40"/>
        <v>0</v>
      </c>
      <c r="O329" s="72">
        <f t="shared" si="38"/>
        <v>0</v>
      </c>
      <c r="P329" s="72">
        <f t="shared" si="41"/>
        <v>0</v>
      </c>
      <c r="Q329" s="72">
        <f t="shared" si="42"/>
        <v>0</v>
      </c>
      <c r="R329" s="1">
        <f t="shared" si="37"/>
        <v>0</v>
      </c>
      <c r="S329" s="72">
        <f t="shared" si="36"/>
        <v>0</v>
      </c>
      <c r="T329" s="72">
        <f t="shared" si="39"/>
        <v>0</v>
      </c>
      <c r="U329" s="72"/>
      <c r="V329" s="72"/>
    </row>
    <row r="330" spans="1:22" s="1" customFormat="1" x14ac:dyDescent="0.3">
      <c r="A330" s="83"/>
      <c r="B330" s="83"/>
      <c r="C330" s="83"/>
      <c r="D330" s="91"/>
      <c r="E330" s="83"/>
      <c r="F330" s="84"/>
      <c r="G330" s="91"/>
      <c r="H330" s="89"/>
      <c r="I330" s="89"/>
      <c r="J330" s="91"/>
      <c r="K330" s="88"/>
      <c r="L330" s="84"/>
      <c r="M330" s="118"/>
      <c r="N330" s="72">
        <f t="shared" si="40"/>
        <v>0</v>
      </c>
      <c r="O330" s="72">
        <f t="shared" si="38"/>
        <v>0</v>
      </c>
      <c r="P330" s="72">
        <f t="shared" si="41"/>
        <v>0</v>
      </c>
      <c r="Q330" s="72">
        <f t="shared" si="42"/>
        <v>0</v>
      </c>
      <c r="R330" s="1">
        <f t="shared" si="37"/>
        <v>0</v>
      </c>
      <c r="S330" s="72">
        <f t="shared" si="36"/>
        <v>0</v>
      </c>
      <c r="T330" s="72">
        <f t="shared" si="39"/>
        <v>0</v>
      </c>
      <c r="U330" s="72"/>
      <c r="V330" s="72"/>
    </row>
    <row r="331" spans="1:22" s="1" customFormat="1" x14ac:dyDescent="0.3">
      <c r="A331" s="83"/>
      <c r="B331" s="83"/>
      <c r="C331" s="83"/>
      <c r="D331" s="91"/>
      <c r="E331" s="83"/>
      <c r="F331" s="84"/>
      <c r="G331" s="91"/>
      <c r="H331" s="89"/>
      <c r="I331" s="89"/>
      <c r="J331" s="91"/>
      <c r="K331" s="88"/>
      <c r="L331" s="84"/>
      <c r="M331" s="118"/>
      <c r="N331" s="72">
        <f t="shared" si="40"/>
        <v>0</v>
      </c>
      <c r="O331" s="72">
        <f t="shared" si="38"/>
        <v>0</v>
      </c>
      <c r="P331" s="72">
        <f t="shared" si="41"/>
        <v>0</v>
      </c>
      <c r="Q331" s="72">
        <f t="shared" si="42"/>
        <v>0</v>
      </c>
      <c r="R331" s="1">
        <f t="shared" si="37"/>
        <v>0</v>
      </c>
      <c r="S331" s="72">
        <f t="shared" si="36"/>
        <v>0</v>
      </c>
      <c r="T331" s="72">
        <f t="shared" si="39"/>
        <v>0</v>
      </c>
      <c r="U331" s="72"/>
      <c r="V331" s="72"/>
    </row>
    <row r="332" spans="1:22" s="1" customFormat="1" x14ac:dyDescent="0.3">
      <c r="A332" s="83"/>
      <c r="B332" s="83"/>
      <c r="C332" s="83"/>
      <c r="D332" s="91"/>
      <c r="E332" s="83"/>
      <c r="F332" s="84"/>
      <c r="G332" s="91"/>
      <c r="H332" s="89"/>
      <c r="I332" s="89"/>
      <c r="J332" s="91"/>
      <c r="K332" s="88"/>
      <c r="L332" s="84"/>
      <c r="M332" s="118"/>
      <c r="N332" s="72">
        <f t="shared" si="40"/>
        <v>0</v>
      </c>
      <c r="O332" s="72">
        <f t="shared" si="38"/>
        <v>0</v>
      </c>
      <c r="P332" s="72">
        <f t="shared" si="41"/>
        <v>0</v>
      </c>
      <c r="Q332" s="72">
        <f t="shared" si="42"/>
        <v>0</v>
      </c>
      <c r="R332" s="1">
        <f t="shared" si="37"/>
        <v>0</v>
      </c>
      <c r="S332" s="72">
        <f t="shared" si="36"/>
        <v>0</v>
      </c>
      <c r="T332" s="72">
        <f t="shared" si="39"/>
        <v>0</v>
      </c>
      <c r="U332" s="72"/>
      <c r="V332" s="72"/>
    </row>
    <row r="333" spans="1:22" s="1" customFormat="1" x14ac:dyDescent="0.3">
      <c r="A333" s="83"/>
      <c r="B333" s="83"/>
      <c r="C333" s="83"/>
      <c r="D333" s="91"/>
      <c r="E333" s="83"/>
      <c r="F333" s="84"/>
      <c r="G333" s="91"/>
      <c r="H333" s="89"/>
      <c r="I333" s="89"/>
      <c r="J333" s="91"/>
      <c r="K333" s="88"/>
      <c r="L333" s="84"/>
      <c r="M333" s="118"/>
      <c r="N333" s="72">
        <f t="shared" si="40"/>
        <v>0</v>
      </c>
      <c r="O333" s="72">
        <f t="shared" si="38"/>
        <v>0</v>
      </c>
      <c r="P333" s="72">
        <f t="shared" si="41"/>
        <v>0</v>
      </c>
      <c r="Q333" s="72">
        <f t="shared" si="42"/>
        <v>0</v>
      </c>
      <c r="R333" s="1">
        <f t="shared" si="37"/>
        <v>0</v>
      </c>
      <c r="S333" s="72">
        <f t="shared" si="36"/>
        <v>0</v>
      </c>
      <c r="T333" s="72">
        <f t="shared" si="39"/>
        <v>0</v>
      </c>
      <c r="U333" s="72"/>
      <c r="V333" s="72"/>
    </row>
    <row r="334" spans="1:22" s="1" customFormat="1" x14ac:dyDescent="0.3">
      <c r="A334" s="83"/>
      <c r="B334" s="83"/>
      <c r="C334" s="83"/>
      <c r="D334" s="91"/>
      <c r="E334" s="83"/>
      <c r="F334" s="84"/>
      <c r="G334" s="91"/>
      <c r="H334" s="89"/>
      <c r="I334" s="89"/>
      <c r="J334" s="91"/>
      <c r="K334" s="88"/>
      <c r="L334" s="84"/>
      <c r="M334" s="118"/>
      <c r="N334" s="72">
        <f t="shared" si="40"/>
        <v>0</v>
      </c>
      <c r="O334" s="72">
        <f t="shared" si="38"/>
        <v>0</v>
      </c>
      <c r="P334" s="72">
        <f t="shared" si="41"/>
        <v>0</v>
      </c>
      <c r="Q334" s="72">
        <f t="shared" si="42"/>
        <v>0</v>
      </c>
      <c r="R334" s="1">
        <f t="shared" si="37"/>
        <v>0</v>
      </c>
      <c r="S334" s="72">
        <f t="shared" si="36"/>
        <v>0</v>
      </c>
      <c r="T334" s="72">
        <f t="shared" si="39"/>
        <v>0</v>
      </c>
      <c r="U334" s="72"/>
      <c r="V334" s="72"/>
    </row>
    <row r="335" spans="1:22" s="1" customFormat="1" x14ac:dyDescent="0.3">
      <c r="A335" s="83"/>
      <c r="B335" s="83"/>
      <c r="C335" s="83"/>
      <c r="D335" s="91"/>
      <c r="E335" s="83"/>
      <c r="F335" s="84"/>
      <c r="G335" s="91"/>
      <c r="H335" s="89"/>
      <c r="I335" s="89"/>
      <c r="J335" s="91"/>
      <c r="K335" s="88"/>
      <c r="L335" s="84"/>
      <c r="M335" s="118"/>
      <c r="N335" s="72">
        <f t="shared" si="40"/>
        <v>0</v>
      </c>
      <c r="O335" s="72">
        <f t="shared" si="38"/>
        <v>0</v>
      </c>
      <c r="P335" s="72">
        <f t="shared" si="41"/>
        <v>0</v>
      </c>
      <c r="Q335" s="72">
        <f t="shared" si="42"/>
        <v>0</v>
      </c>
      <c r="R335" s="1">
        <f t="shared" si="37"/>
        <v>0</v>
      </c>
      <c r="S335" s="72">
        <f t="shared" si="36"/>
        <v>0</v>
      </c>
      <c r="T335" s="72">
        <f t="shared" si="39"/>
        <v>0</v>
      </c>
      <c r="U335" s="72"/>
      <c r="V335" s="72"/>
    </row>
    <row r="336" spans="1:22" s="1" customFormat="1" x14ac:dyDescent="0.3">
      <c r="A336" s="83"/>
      <c r="B336" s="83"/>
      <c r="C336" s="83"/>
      <c r="D336" s="91"/>
      <c r="E336" s="83"/>
      <c r="F336" s="84"/>
      <c r="G336" s="91"/>
      <c r="H336" s="89"/>
      <c r="I336" s="89"/>
      <c r="J336" s="91"/>
      <c r="K336" s="88"/>
      <c r="L336" s="84"/>
      <c r="M336" s="118"/>
      <c r="N336" s="72">
        <f t="shared" si="40"/>
        <v>0</v>
      </c>
      <c r="O336" s="72">
        <f t="shared" si="38"/>
        <v>0</v>
      </c>
      <c r="P336" s="72">
        <f t="shared" si="41"/>
        <v>0</v>
      </c>
      <c r="Q336" s="72">
        <f t="shared" si="42"/>
        <v>0</v>
      </c>
      <c r="R336" s="1">
        <f t="shared" si="37"/>
        <v>0</v>
      </c>
      <c r="S336" s="72">
        <f t="shared" si="36"/>
        <v>0</v>
      </c>
      <c r="T336" s="72">
        <f t="shared" si="39"/>
        <v>0</v>
      </c>
      <c r="U336" s="72"/>
      <c r="V336" s="72"/>
    </row>
    <row r="337" spans="1:22" s="1" customFormat="1" x14ac:dyDescent="0.3">
      <c r="A337" s="83"/>
      <c r="B337" s="83"/>
      <c r="C337" s="83"/>
      <c r="D337" s="91"/>
      <c r="E337" s="83"/>
      <c r="F337" s="84"/>
      <c r="G337" s="91"/>
      <c r="H337" s="89"/>
      <c r="I337" s="89"/>
      <c r="J337" s="91"/>
      <c r="K337" s="88"/>
      <c r="L337" s="84"/>
      <c r="M337" s="118"/>
      <c r="N337" s="72">
        <f t="shared" si="40"/>
        <v>0</v>
      </c>
      <c r="O337" s="72">
        <f t="shared" si="38"/>
        <v>0</v>
      </c>
      <c r="P337" s="72">
        <f t="shared" si="41"/>
        <v>0</v>
      </c>
      <c r="Q337" s="72">
        <f t="shared" si="42"/>
        <v>0</v>
      </c>
      <c r="R337" s="1">
        <f t="shared" si="37"/>
        <v>0</v>
      </c>
      <c r="S337" s="72">
        <f t="shared" si="36"/>
        <v>0</v>
      </c>
      <c r="T337" s="72">
        <f t="shared" si="39"/>
        <v>0</v>
      </c>
      <c r="U337" s="72"/>
      <c r="V337" s="72"/>
    </row>
    <row r="338" spans="1:22" s="1" customFormat="1" x14ac:dyDescent="0.3">
      <c r="A338" s="83"/>
      <c r="B338" s="83"/>
      <c r="C338" s="83"/>
      <c r="D338" s="91"/>
      <c r="E338" s="83"/>
      <c r="F338" s="84"/>
      <c r="G338" s="91"/>
      <c r="H338" s="89"/>
      <c r="I338" s="89"/>
      <c r="J338" s="91"/>
      <c r="K338" s="88"/>
      <c r="L338" s="84"/>
      <c r="M338" s="118"/>
      <c r="N338" s="72">
        <f t="shared" si="40"/>
        <v>0</v>
      </c>
      <c r="O338" s="72">
        <f t="shared" si="38"/>
        <v>0</v>
      </c>
      <c r="P338" s="72">
        <f t="shared" si="41"/>
        <v>0</v>
      </c>
      <c r="Q338" s="72">
        <f t="shared" si="42"/>
        <v>0</v>
      </c>
      <c r="R338" s="1">
        <f t="shared" si="37"/>
        <v>0</v>
      </c>
      <c r="S338" s="72">
        <f t="shared" si="36"/>
        <v>0</v>
      </c>
      <c r="T338" s="72">
        <f t="shared" si="39"/>
        <v>0</v>
      </c>
      <c r="U338" s="72"/>
      <c r="V338" s="72"/>
    </row>
    <row r="339" spans="1:22" s="1" customFormat="1" x14ac:dyDescent="0.3">
      <c r="A339" s="83"/>
      <c r="B339" s="83"/>
      <c r="C339" s="83"/>
      <c r="D339" s="91"/>
      <c r="E339" s="83"/>
      <c r="F339" s="84"/>
      <c r="G339" s="91"/>
      <c r="H339" s="89"/>
      <c r="I339" s="89"/>
      <c r="J339" s="91"/>
      <c r="K339" s="88"/>
      <c r="L339" s="84"/>
      <c r="M339" s="118"/>
      <c r="N339" s="72">
        <f t="shared" si="40"/>
        <v>0</v>
      </c>
      <c r="O339" s="72">
        <f t="shared" si="38"/>
        <v>0</v>
      </c>
      <c r="P339" s="72">
        <f t="shared" si="41"/>
        <v>0</v>
      </c>
      <c r="Q339" s="72">
        <f t="shared" si="42"/>
        <v>0</v>
      </c>
      <c r="R339" s="1">
        <f t="shared" si="37"/>
        <v>0</v>
      </c>
      <c r="S339" s="72">
        <f t="shared" si="36"/>
        <v>0</v>
      </c>
      <c r="T339" s="72">
        <f t="shared" si="39"/>
        <v>0</v>
      </c>
      <c r="U339" s="72"/>
      <c r="V339" s="72"/>
    </row>
    <row r="340" spans="1:22" s="1" customFormat="1" x14ac:dyDescent="0.3">
      <c r="A340" s="83"/>
      <c r="B340" s="83"/>
      <c r="C340" s="83"/>
      <c r="D340" s="91"/>
      <c r="E340" s="83"/>
      <c r="F340" s="84"/>
      <c r="G340" s="91"/>
      <c r="H340" s="89"/>
      <c r="I340" s="89"/>
      <c r="J340" s="91"/>
      <c r="K340" s="88"/>
      <c r="L340" s="84"/>
      <c r="M340" s="118"/>
      <c r="N340" s="72">
        <f t="shared" si="40"/>
        <v>0</v>
      </c>
      <c r="O340" s="72">
        <f t="shared" si="38"/>
        <v>0</v>
      </c>
      <c r="P340" s="72">
        <f t="shared" si="41"/>
        <v>0</v>
      </c>
      <c r="Q340" s="72">
        <f t="shared" si="42"/>
        <v>0</v>
      </c>
      <c r="R340" s="1">
        <f t="shared" si="37"/>
        <v>0</v>
      </c>
      <c r="S340" s="72">
        <f t="shared" si="36"/>
        <v>0</v>
      </c>
      <c r="T340" s="72">
        <f t="shared" si="39"/>
        <v>0</v>
      </c>
      <c r="U340" s="72"/>
      <c r="V340" s="72"/>
    </row>
    <row r="341" spans="1:22" s="1" customFormat="1" x14ac:dyDescent="0.3">
      <c r="A341" s="83"/>
      <c r="B341" s="83"/>
      <c r="C341" s="83"/>
      <c r="D341" s="91"/>
      <c r="E341" s="83"/>
      <c r="F341" s="84"/>
      <c r="G341" s="91"/>
      <c r="H341" s="89"/>
      <c r="I341" s="89"/>
      <c r="J341" s="91"/>
      <c r="K341" s="88"/>
      <c r="L341" s="84"/>
      <c r="M341" s="118"/>
      <c r="N341" s="72">
        <f t="shared" si="40"/>
        <v>0</v>
      </c>
      <c r="O341" s="72">
        <f t="shared" si="38"/>
        <v>0</v>
      </c>
      <c r="P341" s="72">
        <f t="shared" si="41"/>
        <v>0</v>
      </c>
      <c r="Q341" s="72">
        <f t="shared" si="42"/>
        <v>0</v>
      </c>
      <c r="R341" s="1">
        <f t="shared" si="37"/>
        <v>0</v>
      </c>
      <c r="S341" s="72">
        <f t="shared" ref="S341:S404" si="43">IF(E341="Hourly rate",IF(H341&lt;&gt;"",0,1),0)</f>
        <v>0</v>
      </c>
      <c r="T341" s="72">
        <f t="shared" si="39"/>
        <v>0</v>
      </c>
      <c r="U341" s="72"/>
      <c r="V341" s="72"/>
    </row>
    <row r="342" spans="1:22" s="1" customFormat="1" x14ac:dyDescent="0.3">
      <c r="A342" s="83"/>
      <c r="B342" s="83"/>
      <c r="C342" s="83"/>
      <c r="D342" s="91"/>
      <c r="E342" s="83"/>
      <c r="F342" s="84"/>
      <c r="G342" s="91"/>
      <c r="H342" s="89"/>
      <c r="I342" s="89"/>
      <c r="J342" s="91"/>
      <c r="K342" s="88"/>
      <c r="L342" s="84"/>
      <c r="M342" s="118"/>
      <c r="N342" s="72">
        <f t="shared" si="40"/>
        <v>0</v>
      </c>
      <c r="O342" s="72">
        <f t="shared" si="38"/>
        <v>0</v>
      </c>
      <c r="P342" s="72">
        <f t="shared" si="41"/>
        <v>0</v>
      </c>
      <c r="Q342" s="72">
        <f t="shared" si="42"/>
        <v>0</v>
      </c>
      <c r="R342" s="1">
        <f t="shared" ref="R342:R405" si="44">IF(OR(E342="Part-time",E342="Full-time"),IF(G342&lt;&gt;"",0,1),0)</f>
        <v>0</v>
      </c>
      <c r="S342" s="72">
        <f t="shared" si="43"/>
        <v>0</v>
      </c>
      <c r="T342" s="72">
        <f t="shared" si="39"/>
        <v>0</v>
      </c>
      <c r="U342" s="72"/>
      <c r="V342" s="72"/>
    </row>
    <row r="343" spans="1:22" s="1" customFormat="1" x14ac:dyDescent="0.3">
      <c r="A343" s="83"/>
      <c r="B343" s="83"/>
      <c r="C343" s="83"/>
      <c r="D343" s="91"/>
      <c r="E343" s="83"/>
      <c r="F343" s="84"/>
      <c r="G343" s="91"/>
      <c r="H343" s="89"/>
      <c r="I343" s="89"/>
      <c r="J343" s="91"/>
      <c r="K343" s="88"/>
      <c r="L343" s="84"/>
      <c r="M343" s="118"/>
      <c r="N343" s="72">
        <f t="shared" si="40"/>
        <v>0</v>
      </c>
      <c r="O343" s="72">
        <f t="shared" si="38"/>
        <v>0</v>
      </c>
      <c r="P343" s="72">
        <f t="shared" si="41"/>
        <v>0</v>
      </c>
      <c r="Q343" s="72">
        <f t="shared" si="42"/>
        <v>0</v>
      </c>
      <c r="R343" s="1">
        <f t="shared" si="44"/>
        <v>0</v>
      </c>
      <c r="S343" s="72">
        <f t="shared" si="43"/>
        <v>0</v>
      </c>
      <c r="T343" s="72">
        <f t="shared" si="39"/>
        <v>0</v>
      </c>
      <c r="U343" s="72"/>
      <c r="V343" s="72"/>
    </row>
    <row r="344" spans="1:22" s="1" customFormat="1" x14ac:dyDescent="0.3">
      <c r="A344" s="83"/>
      <c r="B344" s="83"/>
      <c r="C344" s="83"/>
      <c r="D344" s="91"/>
      <c r="E344" s="83"/>
      <c r="F344" s="84"/>
      <c r="G344" s="91"/>
      <c r="H344" s="89"/>
      <c r="I344" s="89"/>
      <c r="J344" s="91"/>
      <c r="K344" s="88"/>
      <c r="L344" s="84"/>
      <c r="M344" s="118"/>
      <c r="N344" s="72">
        <f t="shared" si="40"/>
        <v>0</v>
      </c>
      <c r="O344" s="72">
        <f t="shared" si="38"/>
        <v>0</v>
      </c>
      <c r="P344" s="72">
        <f t="shared" si="41"/>
        <v>0</v>
      </c>
      <c r="Q344" s="72">
        <f t="shared" si="42"/>
        <v>0</v>
      </c>
      <c r="R344" s="1">
        <f t="shared" si="44"/>
        <v>0</v>
      </c>
      <c r="S344" s="72">
        <f t="shared" si="43"/>
        <v>0</v>
      </c>
      <c r="T344" s="72">
        <f t="shared" si="39"/>
        <v>0</v>
      </c>
      <c r="U344" s="72"/>
      <c r="V344" s="72"/>
    </row>
    <row r="345" spans="1:22" s="1" customFormat="1" x14ac:dyDescent="0.3">
      <c r="A345" s="83"/>
      <c r="B345" s="83"/>
      <c r="C345" s="83"/>
      <c r="D345" s="91"/>
      <c r="E345" s="83"/>
      <c r="F345" s="84"/>
      <c r="G345" s="91"/>
      <c r="H345" s="89"/>
      <c r="I345" s="89"/>
      <c r="J345" s="91"/>
      <c r="K345" s="88"/>
      <c r="L345" s="84"/>
      <c r="M345" s="118"/>
      <c r="N345" s="72">
        <f t="shared" si="40"/>
        <v>0</v>
      </c>
      <c r="O345" s="72">
        <f t="shared" si="38"/>
        <v>0</v>
      </c>
      <c r="P345" s="72">
        <f t="shared" si="41"/>
        <v>0</v>
      </c>
      <c r="Q345" s="72">
        <f t="shared" si="42"/>
        <v>0</v>
      </c>
      <c r="R345" s="1">
        <f t="shared" si="44"/>
        <v>0</v>
      </c>
      <c r="S345" s="72">
        <f t="shared" si="43"/>
        <v>0</v>
      </c>
      <c r="T345" s="72">
        <f t="shared" si="39"/>
        <v>0</v>
      </c>
      <c r="U345" s="72"/>
      <c r="V345" s="72"/>
    </row>
    <row r="346" spans="1:22" s="1" customFormat="1" x14ac:dyDescent="0.3">
      <c r="A346" s="83"/>
      <c r="B346" s="83"/>
      <c r="C346" s="83"/>
      <c r="D346" s="91"/>
      <c r="E346" s="83"/>
      <c r="F346" s="84"/>
      <c r="G346" s="91"/>
      <c r="H346" s="89"/>
      <c r="I346" s="89"/>
      <c r="J346" s="91"/>
      <c r="K346" s="88"/>
      <c r="L346" s="84"/>
      <c r="M346" s="118"/>
      <c r="N346" s="72">
        <f t="shared" si="40"/>
        <v>0</v>
      </c>
      <c r="O346" s="72">
        <f t="shared" si="38"/>
        <v>0</v>
      </c>
      <c r="P346" s="72">
        <f t="shared" si="41"/>
        <v>0</v>
      </c>
      <c r="Q346" s="72">
        <f t="shared" si="42"/>
        <v>0</v>
      </c>
      <c r="R346" s="1">
        <f t="shared" si="44"/>
        <v>0</v>
      </c>
      <c r="S346" s="72">
        <f t="shared" si="43"/>
        <v>0</v>
      </c>
      <c r="T346" s="72">
        <f t="shared" si="39"/>
        <v>0</v>
      </c>
      <c r="U346" s="72"/>
      <c r="V346" s="72"/>
    </row>
    <row r="347" spans="1:22" s="1" customFormat="1" x14ac:dyDescent="0.3">
      <c r="A347" s="83"/>
      <c r="B347" s="83"/>
      <c r="C347" s="83"/>
      <c r="D347" s="91"/>
      <c r="E347" s="83"/>
      <c r="F347" s="84"/>
      <c r="G347" s="91"/>
      <c r="H347" s="89"/>
      <c r="I347" s="89"/>
      <c r="J347" s="91"/>
      <c r="K347" s="88"/>
      <c r="L347" s="84"/>
      <c r="M347" s="118"/>
      <c r="N347" s="72">
        <f t="shared" si="40"/>
        <v>0</v>
      </c>
      <c r="O347" s="72">
        <f t="shared" si="38"/>
        <v>0</v>
      </c>
      <c r="P347" s="72">
        <f t="shared" si="41"/>
        <v>0</v>
      </c>
      <c r="Q347" s="72">
        <f t="shared" si="42"/>
        <v>0</v>
      </c>
      <c r="R347" s="1">
        <f t="shared" si="44"/>
        <v>0</v>
      </c>
      <c r="S347" s="72">
        <f t="shared" si="43"/>
        <v>0</v>
      </c>
      <c r="T347" s="72">
        <f t="shared" si="39"/>
        <v>0</v>
      </c>
      <c r="U347" s="72"/>
      <c r="V347" s="72"/>
    </row>
    <row r="348" spans="1:22" s="1" customFormat="1" x14ac:dyDescent="0.3">
      <c r="A348" s="83"/>
      <c r="B348" s="83"/>
      <c r="C348" s="83"/>
      <c r="D348" s="91"/>
      <c r="E348" s="83"/>
      <c r="F348" s="84"/>
      <c r="G348" s="91"/>
      <c r="H348" s="89"/>
      <c r="I348" s="89"/>
      <c r="J348" s="91"/>
      <c r="K348" s="88"/>
      <c r="L348" s="84"/>
      <c r="M348" s="118"/>
      <c r="N348" s="72">
        <f t="shared" si="40"/>
        <v>0</v>
      </c>
      <c r="O348" s="72">
        <f t="shared" si="38"/>
        <v>0</v>
      </c>
      <c r="P348" s="72">
        <f t="shared" si="41"/>
        <v>0</v>
      </c>
      <c r="Q348" s="72">
        <f t="shared" si="42"/>
        <v>0</v>
      </c>
      <c r="R348" s="1">
        <f t="shared" si="44"/>
        <v>0</v>
      </c>
      <c r="S348" s="72">
        <f t="shared" si="43"/>
        <v>0</v>
      </c>
      <c r="T348" s="72">
        <f t="shared" si="39"/>
        <v>0</v>
      </c>
      <c r="U348" s="72"/>
      <c r="V348" s="72"/>
    </row>
    <row r="349" spans="1:22" s="1" customFormat="1" x14ac:dyDescent="0.3">
      <c r="A349" s="83"/>
      <c r="B349" s="83"/>
      <c r="C349" s="83"/>
      <c r="D349" s="91"/>
      <c r="E349" s="83"/>
      <c r="F349" s="84"/>
      <c r="G349" s="91"/>
      <c r="H349" s="89"/>
      <c r="I349" s="89"/>
      <c r="J349" s="91"/>
      <c r="K349" s="88"/>
      <c r="L349" s="84"/>
      <c r="M349" s="118"/>
      <c r="N349" s="72">
        <f t="shared" si="40"/>
        <v>0</v>
      </c>
      <c r="O349" s="72">
        <f t="shared" si="38"/>
        <v>0</v>
      </c>
      <c r="P349" s="72">
        <f t="shared" si="41"/>
        <v>0</v>
      </c>
      <c r="Q349" s="72">
        <f t="shared" si="42"/>
        <v>0</v>
      </c>
      <c r="R349" s="1">
        <f t="shared" si="44"/>
        <v>0</v>
      </c>
      <c r="S349" s="72">
        <f t="shared" si="43"/>
        <v>0</v>
      </c>
      <c r="T349" s="72">
        <f t="shared" si="39"/>
        <v>0</v>
      </c>
      <c r="U349" s="72"/>
      <c r="V349" s="72"/>
    </row>
    <row r="350" spans="1:22" s="1" customFormat="1" x14ac:dyDescent="0.3">
      <c r="A350" s="83"/>
      <c r="B350" s="83"/>
      <c r="C350" s="83"/>
      <c r="D350" s="91"/>
      <c r="E350" s="83"/>
      <c r="F350" s="84"/>
      <c r="G350" s="91"/>
      <c r="H350" s="89"/>
      <c r="I350" s="89"/>
      <c r="J350" s="91"/>
      <c r="K350" s="88"/>
      <c r="L350" s="84"/>
      <c r="M350" s="118"/>
      <c r="N350" s="72">
        <f t="shared" si="40"/>
        <v>0</v>
      </c>
      <c r="O350" s="72">
        <f t="shared" si="38"/>
        <v>0</v>
      </c>
      <c r="P350" s="72">
        <f t="shared" si="41"/>
        <v>0</v>
      </c>
      <c r="Q350" s="72">
        <f t="shared" si="42"/>
        <v>0</v>
      </c>
      <c r="R350" s="1">
        <f t="shared" si="44"/>
        <v>0</v>
      </c>
      <c r="S350" s="72">
        <f t="shared" si="43"/>
        <v>0</v>
      </c>
      <c r="T350" s="72">
        <f t="shared" si="39"/>
        <v>0</v>
      </c>
      <c r="U350" s="72"/>
      <c r="V350" s="72"/>
    </row>
    <row r="351" spans="1:22" s="1" customFormat="1" x14ac:dyDescent="0.3">
      <c r="A351" s="83"/>
      <c r="B351" s="83"/>
      <c r="C351" s="83"/>
      <c r="D351" s="91"/>
      <c r="E351" s="83"/>
      <c r="F351" s="84"/>
      <c r="G351" s="91"/>
      <c r="H351" s="89"/>
      <c r="I351" s="89"/>
      <c r="J351" s="91"/>
      <c r="K351" s="88"/>
      <c r="L351" s="84"/>
      <c r="M351" s="118"/>
      <c r="N351" s="72">
        <f t="shared" si="40"/>
        <v>0</v>
      </c>
      <c r="O351" s="72">
        <f t="shared" si="38"/>
        <v>0</v>
      </c>
      <c r="P351" s="72">
        <f t="shared" si="41"/>
        <v>0</v>
      </c>
      <c r="Q351" s="72">
        <f t="shared" si="42"/>
        <v>0</v>
      </c>
      <c r="R351" s="1">
        <f t="shared" si="44"/>
        <v>0</v>
      </c>
      <c r="S351" s="72">
        <f t="shared" si="43"/>
        <v>0</v>
      </c>
      <c r="T351" s="72">
        <f t="shared" si="39"/>
        <v>0</v>
      </c>
      <c r="U351" s="72"/>
      <c r="V351" s="72"/>
    </row>
    <row r="352" spans="1:22" s="1" customFormat="1" x14ac:dyDescent="0.3">
      <c r="A352" s="83"/>
      <c r="B352" s="83"/>
      <c r="C352" s="83"/>
      <c r="D352" s="91"/>
      <c r="E352" s="83"/>
      <c r="F352" s="84"/>
      <c r="G352" s="91"/>
      <c r="H352" s="89"/>
      <c r="I352" s="89"/>
      <c r="J352" s="91"/>
      <c r="K352" s="88"/>
      <c r="L352" s="84"/>
      <c r="M352" s="118"/>
      <c r="N352" s="72">
        <f t="shared" si="40"/>
        <v>0</v>
      </c>
      <c r="O352" s="72">
        <f t="shared" si="38"/>
        <v>0</v>
      </c>
      <c r="P352" s="72">
        <f t="shared" si="41"/>
        <v>0</v>
      </c>
      <c r="Q352" s="72">
        <f t="shared" si="42"/>
        <v>0</v>
      </c>
      <c r="R352" s="1">
        <f t="shared" si="44"/>
        <v>0</v>
      </c>
      <c r="S352" s="72">
        <f t="shared" si="43"/>
        <v>0</v>
      </c>
      <c r="T352" s="72">
        <f t="shared" si="39"/>
        <v>0</v>
      </c>
      <c r="U352" s="72"/>
      <c r="V352" s="72"/>
    </row>
    <row r="353" spans="1:22" s="1" customFormat="1" x14ac:dyDescent="0.3">
      <c r="A353" s="83"/>
      <c r="B353" s="83"/>
      <c r="C353" s="83"/>
      <c r="D353" s="91"/>
      <c r="E353" s="83"/>
      <c r="F353" s="84"/>
      <c r="G353" s="91"/>
      <c r="H353" s="89"/>
      <c r="I353" s="89"/>
      <c r="J353" s="91"/>
      <c r="K353" s="88"/>
      <c r="L353" s="84"/>
      <c r="M353" s="118"/>
      <c r="N353" s="72">
        <f t="shared" si="40"/>
        <v>0</v>
      </c>
      <c r="O353" s="72">
        <f t="shared" si="38"/>
        <v>0</v>
      </c>
      <c r="P353" s="72">
        <f t="shared" si="41"/>
        <v>0</v>
      </c>
      <c r="Q353" s="72">
        <f t="shared" si="42"/>
        <v>0</v>
      </c>
      <c r="R353" s="1">
        <f t="shared" si="44"/>
        <v>0</v>
      </c>
      <c r="S353" s="72">
        <f t="shared" si="43"/>
        <v>0</v>
      </c>
      <c r="T353" s="72">
        <f t="shared" si="39"/>
        <v>0</v>
      </c>
      <c r="U353" s="72"/>
      <c r="V353" s="72"/>
    </row>
    <row r="354" spans="1:22" s="1" customFormat="1" x14ac:dyDescent="0.3">
      <c r="A354" s="83"/>
      <c r="B354" s="83"/>
      <c r="C354" s="83"/>
      <c r="D354" s="91"/>
      <c r="E354" s="83"/>
      <c r="F354" s="84"/>
      <c r="G354" s="91"/>
      <c r="H354" s="89"/>
      <c r="I354" s="89"/>
      <c r="J354" s="91"/>
      <c r="K354" s="88"/>
      <c r="L354" s="84"/>
      <c r="M354" s="118"/>
      <c r="N354" s="72">
        <f t="shared" si="40"/>
        <v>0</v>
      </c>
      <c r="O354" s="72">
        <f t="shared" si="38"/>
        <v>0</v>
      </c>
      <c r="P354" s="72">
        <f t="shared" si="41"/>
        <v>0</v>
      </c>
      <c r="Q354" s="72">
        <f t="shared" si="42"/>
        <v>0</v>
      </c>
      <c r="R354" s="1">
        <f t="shared" si="44"/>
        <v>0</v>
      </c>
      <c r="S354" s="72">
        <f t="shared" si="43"/>
        <v>0</v>
      </c>
      <c r="T354" s="72">
        <f t="shared" si="39"/>
        <v>0</v>
      </c>
      <c r="U354" s="72"/>
      <c r="V354" s="72"/>
    </row>
    <row r="355" spans="1:22" s="1" customFormat="1" x14ac:dyDescent="0.3">
      <c r="A355" s="83"/>
      <c r="B355" s="83"/>
      <c r="C355" s="83"/>
      <c r="D355" s="91"/>
      <c r="E355" s="83"/>
      <c r="F355" s="84"/>
      <c r="G355" s="91"/>
      <c r="H355" s="89"/>
      <c r="I355" s="89"/>
      <c r="J355" s="91"/>
      <c r="K355" s="88"/>
      <c r="L355" s="84"/>
      <c r="M355" s="118"/>
      <c r="N355" s="72">
        <f t="shared" si="40"/>
        <v>0</v>
      </c>
      <c r="O355" s="72">
        <f t="shared" si="38"/>
        <v>0</v>
      </c>
      <c r="P355" s="72">
        <f t="shared" si="41"/>
        <v>0</v>
      </c>
      <c r="Q355" s="72">
        <f t="shared" si="42"/>
        <v>0</v>
      </c>
      <c r="R355" s="1">
        <f t="shared" si="44"/>
        <v>0</v>
      </c>
      <c r="S355" s="72">
        <f t="shared" si="43"/>
        <v>0</v>
      </c>
      <c r="T355" s="72">
        <f t="shared" si="39"/>
        <v>0</v>
      </c>
      <c r="U355" s="72"/>
      <c r="V355" s="72"/>
    </row>
    <row r="356" spans="1:22" s="1" customFormat="1" x14ac:dyDescent="0.3">
      <c r="A356" s="83"/>
      <c r="B356" s="83"/>
      <c r="C356" s="83"/>
      <c r="D356" s="91"/>
      <c r="E356" s="83"/>
      <c r="F356" s="84"/>
      <c r="G356" s="91"/>
      <c r="H356" s="89"/>
      <c r="I356" s="89"/>
      <c r="J356" s="91"/>
      <c r="K356" s="88"/>
      <c r="L356" s="84"/>
      <c r="M356" s="118"/>
      <c r="N356" s="72">
        <f t="shared" si="40"/>
        <v>0</v>
      </c>
      <c r="O356" s="72">
        <f t="shared" si="38"/>
        <v>0</v>
      </c>
      <c r="P356" s="72">
        <f t="shared" si="41"/>
        <v>0</v>
      </c>
      <c r="Q356" s="72">
        <f t="shared" si="42"/>
        <v>0</v>
      </c>
      <c r="R356" s="1">
        <f t="shared" si="44"/>
        <v>0</v>
      </c>
      <c r="S356" s="72">
        <f t="shared" si="43"/>
        <v>0</v>
      </c>
      <c r="T356" s="72">
        <f t="shared" si="39"/>
        <v>0</v>
      </c>
      <c r="U356" s="72"/>
      <c r="V356" s="72"/>
    </row>
    <row r="357" spans="1:22" s="1" customFormat="1" x14ac:dyDescent="0.3">
      <c r="A357" s="83"/>
      <c r="B357" s="83"/>
      <c r="C357" s="83"/>
      <c r="D357" s="91"/>
      <c r="E357" s="83"/>
      <c r="F357" s="84"/>
      <c r="G357" s="91"/>
      <c r="H357" s="89"/>
      <c r="I357" s="89"/>
      <c r="J357" s="91"/>
      <c r="K357" s="88"/>
      <c r="L357" s="84"/>
      <c r="M357" s="118"/>
      <c r="N357" s="72">
        <f t="shared" si="40"/>
        <v>0</v>
      </c>
      <c r="O357" s="72">
        <f t="shared" si="38"/>
        <v>0</v>
      </c>
      <c r="P357" s="72">
        <f t="shared" si="41"/>
        <v>0</v>
      </c>
      <c r="Q357" s="72">
        <f t="shared" si="42"/>
        <v>0</v>
      </c>
      <c r="R357" s="1">
        <f t="shared" si="44"/>
        <v>0</v>
      </c>
      <c r="S357" s="72">
        <f t="shared" si="43"/>
        <v>0</v>
      </c>
      <c r="T357" s="72">
        <f t="shared" si="39"/>
        <v>0</v>
      </c>
      <c r="U357" s="72"/>
      <c r="V357" s="72"/>
    </row>
    <row r="358" spans="1:22" s="1" customFormat="1" x14ac:dyDescent="0.3">
      <c r="A358" s="83"/>
      <c r="B358" s="83"/>
      <c r="C358" s="83"/>
      <c r="D358" s="91"/>
      <c r="E358" s="83"/>
      <c r="F358" s="84"/>
      <c r="G358" s="91"/>
      <c r="H358" s="89"/>
      <c r="I358" s="89"/>
      <c r="J358" s="91"/>
      <c r="K358" s="88"/>
      <c r="L358" s="84"/>
      <c r="M358" s="118"/>
      <c r="N358" s="72">
        <f t="shared" si="40"/>
        <v>0</v>
      </c>
      <c r="O358" s="72">
        <f t="shared" si="38"/>
        <v>0</v>
      </c>
      <c r="P358" s="72">
        <f t="shared" si="41"/>
        <v>0</v>
      </c>
      <c r="Q358" s="72">
        <f t="shared" si="42"/>
        <v>0</v>
      </c>
      <c r="R358" s="1">
        <f t="shared" si="44"/>
        <v>0</v>
      </c>
      <c r="S358" s="72">
        <f t="shared" si="43"/>
        <v>0</v>
      </c>
      <c r="T358" s="72">
        <f t="shared" si="39"/>
        <v>0</v>
      </c>
      <c r="U358" s="72"/>
      <c r="V358" s="72"/>
    </row>
    <row r="359" spans="1:22" s="1" customFormat="1" x14ac:dyDescent="0.3">
      <c r="A359" s="83"/>
      <c r="B359" s="83"/>
      <c r="C359" s="83"/>
      <c r="D359" s="91"/>
      <c r="E359" s="83"/>
      <c r="F359" s="84"/>
      <c r="G359" s="91"/>
      <c r="H359" s="89"/>
      <c r="I359" s="89"/>
      <c r="J359" s="91"/>
      <c r="K359" s="88"/>
      <c r="L359" s="84"/>
      <c r="M359" s="118"/>
      <c r="N359" s="72">
        <f t="shared" si="40"/>
        <v>0</v>
      </c>
      <c r="O359" s="72">
        <f t="shared" si="38"/>
        <v>0</v>
      </c>
      <c r="P359" s="72">
        <f t="shared" si="41"/>
        <v>0</v>
      </c>
      <c r="Q359" s="72">
        <f t="shared" si="42"/>
        <v>0</v>
      </c>
      <c r="R359" s="1">
        <f t="shared" si="44"/>
        <v>0</v>
      </c>
      <c r="S359" s="72">
        <f t="shared" si="43"/>
        <v>0</v>
      </c>
      <c r="T359" s="72">
        <f t="shared" si="39"/>
        <v>0</v>
      </c>
      <c r="U359" s="72"/>
      <c r="V359" s="72"/>
    </row>
    <row r="360" spans="1:22" s="1" customFormat="1" x14ac:dyDescent="0.3">
      <c r="A360" s="83"/>
      <c r="B360" s="83"/>
      <c r="C360" s="83"/>
      <c r="D360" s="91"/>
      <c r="E360" s="83"/>
      <c r="F360" s="84"/>
      <c r="G360" s="91"/>
      <c r="H360" s="89"/>
      <c r="I360" s="89"/>
      <c r="J360" s="91"/>
      <c r="K360" s="88"/>
      <c r="L360" s="84"/>
      <c r="M360" s="118"/>
      <c r="N360" s="72">
        <f t="shared" si="40"/>
        <v>0</v>
      </c>
      <c r="O360" s="72">
        <f t="shared" si="38"/>
        <v>0</v>
      </c>
      <c r="P360" s="72">
        <f t="shared" si="41"/>
        <v>0</v>
      </c>
      <c r="Q360" s="72">
        <f t="shared" si="42"/>
        <v>0</v>
      </c>
      <c r="R360" s="1">
        <f t="shared" si="44"/>
        <v>0</v>
      </c>
      <c r="S360" s="72">
        <f t="shared" si="43"/>
        <v>0</v>
      </c>
      <c r="T360" s="72">
        <f t="shared" si="39"/>
        <v>0</v>
      </c>
      <c r="U360" s="72"/>
      <c r="V360" s="72"/>
    </row>
    <row r="361" spans="1:22" s="1" customFormat="1" x14ac:dyDescent="0.3">
      <c r="A361" s="83"/>
      <c r="B361" s="83"/>
      <c r="C361" s="83"/>
      <c r="D361" s="91"/>
      <c r="E361" s="83"/>
      <c r="F361" s="84"/>
      <c r="G361" s="91"/>
      <c r="H361" s="89"/>
      <c r="I361" s="89"/>
      <c r="J361" s="91"/>
      <c r="K361" s="88"/>
      <c r="L361" s="84"/>
      <c r="M361" s="118"/>
      <c r="N361" s="72">
        <f t="shared" si="40"/>
        <v>0</v>
      </c>
      <c r="O361" s="72">
        <f t="shared" si="38"/>
        <v>0</v>
      </c>
      <c r="P361" s="72">
        <f t="shared" si="41"/>
        <v>0</v>
      </c>
      <c r="Q361" s="72">
        <f t="shared" si="42"/>
        <v>0</v>
      </c>
      <c r="R361" s="1">
        <f t="shared" si="44"/>
        <v>0</v>
      </c>
      <c r="S361" s="72">
        <f t="shared" si="43"/>
        <v>0</v>
      </c>
      <c r="T361" s="72">
        <f t="shared" si="39"/>
        <v>0</v>
      </c>
      <c r="U361" s="72"/>
      <c r="V361" s="72"/>
    </row>
    <row r="362" spans="1:22" s="1" customFormat="1" x14ac:dyDescent="0.3">
      <c r="A362" s="83"/>
      <c r="B362" s="83"/>
      <c r="C362" s="83"/>
      <c r="D362" s="91"/>
      <c r="E362" s="83"/>
      <c r="F362" s="84"/>
      <c r="G362" s="91"/>
      <c r="H362" s="89"/>
      <c r="I362" s="89"/>
      <c r="J362" s="91"/>
      <c r="K362" s="88"/>
      <c r="L362" s="84"/>
      <c r="M362" s="118"/>
      <c r="N362" s="72">
        <f t="shared" si="40"/>
        <v>0</v>
      </c>
      <c r="O362" s="72">
        <f t="shared" si="38"/>
        <v>0</v>
      </c>
      <c r="P362" s="72">
        <f t="shared" si="41"/>
        <v>0</v>
      </c>
      <c r="Q362" s="72">
        <f t="shared" si="42"/>
        <v>0</v>
      </c>
      <c r="R362" s="1">
        <f t="shared" si="44"/>
        <v>0</v>
      </c>
      <c r="S362" s="72">
        <f t="shared" si="43"/>
        <v>0</v>
      </c>
      <c r="T362" s="72">
        <f t="shared" si="39"/>
        <v>0</v>
      </c>
      <c r="U362" s="72"/>
      <c r="V362" s="72"/>
    </row>
    <row r="363" spans="1:22" s="1" customFormat="1" x14ac:dyDescent="0.3">
      <c r="A363" s="83"/>
      <c r="B363" s="83"/>
      <c r="C363" s="83"/>
      <c r="D363" s="91"/>
      <c r="E363" s="83"/>
      <c r="F363" s="84"/>
      <c r="G363" s="91"/>
      <c r="H363" s="89"/>
      <c r="I363" s="89"/>
      <c r="J363" s="91"/>
      <c r="K363" s="88"/>
      <c r="L363" s="84"/>
      <c r="M363" s="118"/>
      <c r="N363" s="72">
        <f t="shared" si="40"/>
        <v>0</v>
      </c>
      <c r="O363" s="72">
        <f t="shared" si="38"/>
        <v>0</v>
      </c>
      <c r="P363" s="72">
        <f t="shared" si="41"/>
        <v>0</v>
      </c>
      <c r="Q363" s="72">
        <f t="shared" si="42"/>
        <v>0</v>
      </c>
      <c r="R363" s="1">
        <f t="shared" si="44"/>
        <v>0</v>
      </c>
      <c r="S363" s="72">
        <f t="shared" si="43"/>
        <v>0</v>
      </c>
      <c r="T363" s="72">
        <f t="shared" si="39"/>
        <v>0</v>
      </c>
      <c r="U363" s="72"/>
      <c r="V363" s="72"/>
    </row>
    <row r="364" spans="1:22" s="1" customFormat="1" x14ac:dyDescent="0.3">
      <c r="A364" s="83"/>
      <c r="B364" s="83"/>
      <c r="C364" s="83"/>
      <c r="D364" s="91"/>
      <c r="E364" s="83"/>
      <c r="F364" s="84"/>
      <c r="G364" s="91"/>
      <c r="H364" s="89"/>
      <c r="I364" s="89"/>
      <c r="J364" s="91"/>
      <c r="K364" s="88"/>
      <c r="L364" s="84"/>
      <c r="M364" s="118"/>
      <c r="N364" s="72">
        <f t="shared" si="40"/>
        <v>0</v>
      </c>
      <c r="O364" s="72">
        <f t="shared" si="38"/>
        <v>0</v>
      </c>
      <c r="P364" s="72">
        <f t="shared" si="41"/>
        <v>0</v>
      </c>
      <c r="Q364" s="72">
        <f t="shared" si="42"/>
        <v>0</v>
      </c>
      <c r="R364" s="1">
        <f t="shared" si="44"/>
        <v>0</v>
      </c>
      <c r="S364" s="72">
        <f t="shared" si="43"/>
        <v>0</v>
      </c>
      <c r="T364" s="72">
        <f t="shared" si="39"/>
        <v>0</v>
      </c>
      <c r="U364" s="72"/>
      <c r="V364" s="72"/>
    </row>
    <row r="365" spans="1:22" s="1" customFormat="1" x14ac:dyDescent="0.3">
      <c r="A365" s="83"/>
      <c r="B365" s="83"/>
      <c r="C365" s="83"/>
      <c r="D365" s="91"/>
      <c r="E365" s="83"/>
      <c r="F365" s="84"/>
      <c r="G365" s="91"/>
      <c r="H365" s="89"/>
      <c r="I365" s="89"/>
      <c r="J365" s="91"/>
      <c r="K365" s="88"/>
      <c r="L365" s="84"/>
      <c r="M365" s="118"/>
      <c r="N365" s="72">
        <f t="shared" si="40"/>
        <v>0</v>
      </c>
      <c r="O365" s="72">
        <f t="shared" si="38"/>
        <v>0</v>
      </c>
      <c r="P365" s="72">
        <f t="shared" si="41"/>
        <v>0</v>
      </c>
      <c r="Q365" s="72">
        <f t="shared" si="42"/>
        <v>0</v>
      </c>
      <c r="R365" s="1">
        <f t="shared" si="44"/>
        <v>0</v>
      </c>
      <c r="S365" s="72">
        <f t="shared" si="43"/>
        <v>0</v>
      </c>
      <c r="T365" s="72">
        <f t="shared" si="39"/>
        <v>0</v>
      </c>
      <c r="U365" s="72"/>
      <c r="V365" s="72"/>
    </row>
    <row r="366" spans="1:22" s="1" customFormat="1" x14ac:dyDescent="0.3">
      <c r="A366" s="83"/>
      <c r="B366" s="83"/>
      <c r="C366" s="83"/>
      <c r="D366" s="91"/>
      <c r="E366" s="83"/>
      <c r="F366" s="84"/>
      <c r="G366" s="91"/>
      <c r="H366" s="89"/>
      <c r="I366" s="89"/>
      <c r="J366" s="91"/>
      <c r="K366" s="88"/>
      <c r="L366" s="84"/>
      <c r="M366" s="118"/>
      <c r="N366" s="72">
        <f t="shared" si="40"/>
        <v>0</v>
      </c>
      <c r="O366" s="72">
        <f t="shared" si="38"/>
        <v>0</v>
      </c>
      <c r="P366" s="72">
        <f t="shared" si="41"/>
        <v>0</v>
      </c>
      <c r="Q366" s="72">
        <f t="shared" si="42"/>
        <v>0</v>
      </c>
      <c r="R366" s="1">
        <f t="shared" si="44"/>
        <v>0</v>
      </c>
      <c r="S366" s="72">
        <f t="shared" si="43"/>
        <v>0</v>
      </c>
      <c r="T366" s="72">
        <f t="shared" si="39"/>
        <v>0</v>
      </c>
      <c r="U366" s="72"/>
      <c r="V366" s="72"/>
    </row>
    <row r="367" spans="1:22" s="1" customFormat="1" x14ac:dyDescent="0.3">
      <c r="A367" s="83"/>
      <c r="B367" s="83"/>
      <c r="C367" s="83"/>
      <c r="D367" s="91"/>
      <c r="E367" s="83"/>
      <c r="F367" s="84"/>
      <c r="G367" s="91"/>
      <c r="H367" s="89"/>
      <c r="I367" s="89"/>
      <c r="J367" s="91"/>
      <c r="K367" s="88"/>
      <c r="L367" s="84"/>
      <c r="M367" s="118"/>
      <c r="N367" s="72">
        <f t="shared" si="40"/>
        <v>0</v>
      </c>
      <c r="O367" s="72">
        <f t="shared" si="38"/>
        <v>0</v>
      </c>
      <c r="P367" s="72">
        <f t="shared" si="41"/>
        <v>0</v>
      </c>
      <c r="Q367" s="72">
        <f t="shared" si="42"/>
        <v>0</v>
      </c>
      <c r="R367" s="1">
        <f t="shared" si="44"/>
        <v>0</v>
      </c>
      <c r="S367" s="72">
        <f t="shared" si="43"/>
        <v>0</v>
      </c>
      <c r="T367" s="72">
        <f t="shared" si="39"/>
        <v>0</v>
      </c>
      <c r="U367" s="72"/>
      <c r="V367" s="72"/>
    </row>
    <row r="368" spans="1:22" s="1" customFormat="1" x14ac:dyDescent="0.3">
      <c r="A368" s="83"/>
      <c r="B368" s="83"/>
      <c r="C368" s="83"/>
      <c r="D368" s="91"/>
      <c r="E368" s="83"/>
      <c r="F368" s="84"/>
      <c r="G368" s="91"/>
      <c r="H368" s="89"/>
      <c r="I368" s="89"/>
      <c r="J368" s="91"/>
      <c r="K368" s="88"/>
      <c r="L368" s="84"/>
      <c r="M368" s="118"/>
      <c r="N368" s="72">
        <f t="shared" si="40"/>
        <v>0</v>
      </c>
      <c r="O368" s="72">
        <f t="shared" si="38"/>
        <v>0</v>
      </c>
      <c r="P368" s="72">
        <f t="shared" si="41"/>
        <v>0</v>
      </c>
      <c r="Q368" s="72">
        <f t="shared" si="42"/>
        <v>0</v>
      </c>
      <c r="R368" s="1">
        <f t="shared" si="44"/>
        <v>0</v>
      </c>
      <c r="S368" s="72">
        <f t="shared" si="43"/>
        <v>0</v>
      </c>
      <c r="T368" s="72">
        <f t="shared" si="39"/>
        <v>0</v>
      </c>
      <c r="U368" s="72"/>
      <c r="V368" s="72"/>
    </row>
    <row r="369" spans="1:22" s="1" customFormat="1" x14ac:dyDescent="0.3">
      <c r="A369" s="83"/>
      <c r="B369" s="83"/>
      <c r="C369" s="83"/>
      <c r="D369" s="91"/>
      <c r="E369" s="83"/>
      <c r="F369" s="84"/>
      <c r="G369" s="91"/>
      <c r="H369" s="89"/>
      <c r="I369" s="89"/>
      <c r="J369" s="91"/>
      <c r="K369" s="88"/>
      <c r="L369" s="84"/>
      <c r="M369" s="118"/>
      <c r="N369" s="72">
        <f t="shared" si="40"/>
        <v>0</v>
      </c>
      <c r="O369" s="72">
        <f t="shared" si="38"/>
        <v>0</v>
      </c>
      <c r="P369" s="72">
        <f t="shared" si="41"/>
        <v>0</v>
      </c>
      <c r="Q369" s="72">
        <f t="shared" si="42"/>
        <v>0</v>
      </c>
      <c r="R369" s="1">
        <f t="shared" si="44"/>
        <v>0</v>
      </c>
      <c r="S369" s="72">
        <f t="shared" si="43"/>
        <v>0</v>
      </c>
      <c r="T369" s="72">
        <f t="shared" si="39"/>
        <v>0</v>
      </c>
      <c r="U369" s="72"/>
      <c r="V369" s="72"/>
    </row>
    <row r="370" spans="1:22" s="1" customFormat="1" x14ac:dyDescent="0.3">
      <c r="A370" s="83"/>
      <c r="B370" s="83"/>
      <c r="C370" s="83"/>
      <c r="D370" s="91"/>
      <c r="E370" s="83"/>
      <c r="F370" s="84"/>
      <c r="G370" s="91"/>
      <c r="H370" s="89"/>
      <c r="I370" s="89"/>
      <c r="J370" s="91"/>
      <c r="K370" s="88"/>
      <c r="L370" s="84"/>
      <c r="M370" s="118"/>
      <c r="N370" s="72">
        <f t="shared" si="40"/>
        <v>0</v>
      </c>
      <c r="O370" s="72">
        <f t="shared" si="38"/>
        <v>0</v>
      </c>
      <c r="P370" s="72">
        <f t="shared" si="41"/>
        <v>0</v>
      </c>
      <c r="Q370" s="72">
        <f t="shared" si="42"/>
        <v>0</v>
      </c>
      <c r="R370" s="1">
        <f t="shared" si="44"/>
        <v>0</v>
      </c>
      <c r="S370" s="72">
        <f t="shared" si="43"/>
        <v>0</v>
      </c>
      <c r="T370" s="72">
        <f t="shared" si="39"/>
        <v>0</v>
      </c>
      <c r="U370" s="72"/>
      <c r="V370" s="72"/>
    </row>
    <row r="371" spans="1:22" s="1" customFormat="1" x14ac:dyDescent="0.3">
      <c r="A371" s="83"/>
      <c r="B371" s="83"/>
      <c r="C371" s="83"/>
      <c r="D371" s="91"/>
      <c r="E371" s="83"/>
      <c r="F371" s="84"/>
      <c r="G371" s="91"/>
      <c r="H371" s="89"/>
      <c r="I371" s="89"/>
      <c r="J371" s="91"/>
      <c r="K371" s="88"/>
      <c r="L371" s="84"/>
      <c r="M371" s="118"/>
      <c r="N371" s="72">
        <f t="shared" si="40"/>
        <v>0</v>
      </c>
      <c r="O371" s="72">
        <f t="shared" si="38"/>
        <v>0</v>
      </c>
      <c r="P371" s="72">
        <f t="shared" si="41"/>
        <v>0</v>
      </c>
      <c r="Q371" s="72">
        <f t="shared" si="42"/>
        <v>0</v>
      </c>
      <c r="R371" s="1">
        <f t="shared" si="44"/>
        <v>0</v>
      </c>
      <c r="S371" s="72">
        <f t="shared" si="43"/>
        <v>0</v>
      </c>
      <c r="T371" s="72">
        <f t="shared" si="39"/>
        <v>0</v>
      </c>
      <c r="U371" s="72"/>
      <c r="V371" s="72"/>
    </row>
    <row r="372" spans="1:22" s="1" customFormat="1" x14ac:dyDescent="0.3">
      <c r="A372" s="83"/>
      <c r="B372" s="83"/>
      <c r="C372" s="83"/>
      <c r="D372" s="91"/>
      <c r="E372" s="83"/>
      <c r="F372" s="84"/>
      <c r="G372" s="91"/>
      <c r="H372" s="89"/>
      <c r="I372" s="89"/>
      <c r="J372" s="91"/>
      <c r="K372" s="88"/>
      <c r="L372" s="84"/>
      <c r="M372" s="118"/>
      <c r="N372" s="72">
        <f t="shared" si="40"/>
        <v>0</v>
      </c>
      <c r="O372" s="72">
        <f t="shared" si="38"/>
        <v>0</v>
      </c>
      <c r="P372" s="72">
        <f t="shared" si="41"/>
        <v>0</v>
      </c>
      <c r="Q372" s="72">
        <f t="shared" si="42"/>
        <v>0</v>
      </c>
      <c r="R372" s="1">
        <f t="shared" si="44"/>
        <v>0</v>
      </c>
      <c r="S372" s="72">
        <f t="shared" si="43"/>
        <v>0</v>
      </c>
      <c r="T372" s="72">
        <f t="shared" si="39"/>
        <v>0</v>
      </c>
      <c r="U372" s="72"/>
      <c r="V372" s="72"/>
    </row>
    <row r="373" spans="1:22" s="1" customFormat="1" x14ac:dyDescent="0.3">
      <c r="A373" s="83"/>
      <c r="B373" s="83"/>
      <c r="C373" s="83"/>
      <c r="D373" s="91"/>
      <c r="E373" s="83"/>
      <c r="F373" s="84"/>
      <c r="G373" s="91"/>
      <c r="H373" s="89"/>
      <c r="I373" s="89"/>
      <c r="J373" s="91"/>
      <c r="K373" s="88"/>
      <c r="L373" s="84"/>
      <c r="M373" s="118"/>
      <c r="N373" s="72">
        <f t="shared" si="40"/>
        <v>0</v>
      </c>
      <c r="O373" s="72">
        <f t="shared" si="38"/>
        <v>0</v>
      </c>
      <c r="P373" s="72">
        <f t="shared" si="41"/>
        <v>0</v>
      </c>
      <c r="Q373" s="72">
        <f t="shared" si="42"/>
        <v>0</v>
      </c>
      <c r="R373" s="1">
        <f t="shared" si="44"/>
        <v>0</v>
      </c>
      <c r="S373" s="72">
        <f t="shared" si="43"/>
        <v>0</v>
      </c>
      <c r="T373" s="72">
        <f t="shared" si="39"/>
        <v>0</v>
      </c>
      <c r="U373" s="72"/>
      <c r="V373" s="72"/>
    </row>
    <row r="374" spans="1:22" s="1" customFormat="1" x14ac:dyDescent="0.3">
      <c r="A374" s="83"/>
      <c r="B374" s="83"/>
      <c r="C374" s="83"/>
      <c r="D374" s="91"/>
      <c r="E374" s="83"/>
      <c r="F374" s="84"/>
      <c r="G374" s="91"/>
      <c r="H374" s="89"/>
      <c r="I374" s="89"/>
      <c r="J374" s="91"/>
      <c r="K374" s="88"/>
      <c r="L374" s="84"/>
      <c r="M374" s="118"/>
      <c r="N374" s="72">
        <f t="shared" si="40"/>
        <v>0</v>
      </c>
      <c r="O374" s="72">
        <f t="shared" ref="O374:O437" si="45">IF(AND(A374&gt;0,B374&lt;&gt;""),IF(C374="",1,0),0)</f>
        <v>0</v>
      </c>
      <c r="P374" s="72">
        <f t="shared" si="41"/>
        <v>0</v>
      </c>
      <c r="Q374" s="72">
        <f t="shared" si="42"/>
        <v>0</v>
      </c>
      <c r="R374" s="1">
        <f t="shared" si="44"/>
        <v>0</v>
      </c>
      <c r="S374" s="72">
        <f t="shared" si="43"/>
        <v>0</v>
      </c>
      <c r="T374" s="72">
        <f t="shared" si="39"/>
        <v>0</v>
      </c>
      <c r="U374" s="72"/>
      <c r="V374" s="72"/>
    </row>
    <row r="375" spans="1:22" s="1" customFormat="1" x14ac:dyDescent="0.3">
      <c r="A375" s="83"/>
      <c r="B375" s="83"/>
      <c r="C375" s="83"/>
      <c r="D375" s="91"/>
      <c r="E375" s="83"/>
      <c r="F375" s="84"/>
      <c r="G375" s="91"/>
      <c r="H375" s="89"/>
      <c r="I375" s="89"/>
      <c r="J375" s="91"/>
      <c r="K375" s="88"/>
      <c r="L375" s="84"/>
      <c r="M375" s="118"/>
      <c r="N375" s="72">
        <f t="shared" si="40"/>
        <v>0</v>
      </c>
      <c r="O375" s="72">
        <f t="shared" si="45"/>
        <v>0</v>
      </c>
      <c r="P375" s="72">
        <f t="shared" si="41"/>
        <v>0</v>
      </c>
      <c r="Q375" s="72">
        <f t="shared" si="42"/>
        <v>0</v>
      </c>
      <c r="R375" s="1">
        <f t="shared" si="44"/>
        <v>0</v>
      </c>
      <c r="S375" s="72">
        <f t="shared" si="43"/>
        <v>0</v>
      </c>
      <c r="T375" s="72">
        <f t="shared" si="39"/>
        <v>0</v>
      </c>
      <c r="U375" s="72"/>
      <c r="V375" s="72"/>
    </row>
    <row r="376" spans="1:22" s="1" customFormat="1" x14ac:dyDescent="0.3">
      <c r="A376" s="83"/>
      <c r="B376" s="83"/>
      <c r="C376" s="83"/>
      <c r="D376" s="91"/>
      <c r="E376" s="83"/>
      <c r="F376" s="84"/>
      <c r="G376" s="91"/>
      <c r="H376" s="89"/>
      <c r="I376" s="89"/>
      <c r="J376" s="91"/>
      <c r="K376" s="88"/>
      <c r="L376" s="84"/>
      <c r="M376" s="118"/>
      <c r="N376" s="72">
        <f t="shared" si="40"/>
        <v>0</v>
      </c>
      <c r="O376" s="72">
        <f t="shared" si="45"/>
        <v>0</v>
      </c>
      <c r="P376" s="72">
        <f t="shared" si="41"/>
        <v>0</v>
      </c>
      <c r="Q376" s="72">
        <f t="shared" si="42"/>
        <v>0</v>
      </c>
      <c r="R376" s="1">
        <f t="shared" si="44"/>
        <v>0</v>
      </c>
      <c r="S376" s="72">
        <f t="shared" si="43"/>
        <v>0</v>
      </c>
      <c r="T376" s="72">
        <f t="shared" si="39"/>
        <v>0</v>
      </c>
      <c r="U376" s="72"/>
      <c r="V376" s="72"/>
    </row>
    <row r="377" spans="1:22" s="1" customFormat="1" x14ac:dyDescent="0.3">
      <c r="A377" s="83"/>
      <c r="B377" s="83"/>
      <c r="C377" s="83"/>
      <c r="D377" s="91"/>
      <c r="E377" s="83"/>
      <c r="F377" s="84"/>
      <c r="G377" s="91"/>
      <c r="H377" s="89"/>
      <c r="I377" s="89"/>
      <c r="J377" s="91"/>
      <c r="K377" s="88"/>
      <c r="L377" s="84"/>
      <c r="M377" s="118"/>
      <c r="N377" s="72">
        <f t="shared" si="40"/>
        <v>0</v>
      </c>
      <c r="O377" s="72">
        <f t="shared" si="45"/>
        <v>0</v>
      </c>
      <c r="P377" s="72">
        <f t="shared" si="41"/>
        <v>0</v>
      </c>
      <c r="Q377" s="72">
        <f t="shared" si="42"/>
        <v>0</v>
      </c>
      <c r="R377" s="1">
        <f t="shared" si="44"/>
        <v>0</v>
      </c>
      <c r="S377" s="72">
        <f t="shared" si="43"/>
        <v>0</v>
      </c>
      <c r="T377" s="72">
        <f t="shared" si="39"/>
        <v>0</v>
      </c>
      <c r="U377" s="72"/>
      <c r="V377" s="72"/>
    </row>
    <row r="378" spans="1:22" s="1" customFormat="1" x14ac:dyDescent="0.3">
      <c r="A378" s="83"/>
      <c r="B378" s="83"/>
      <c r="C378" s="83"/>
      <c r="D378" s="91"/>
      <c r="E378" s="83"/>
      <c r="F378" s="84"/>
      <c r="G378" s="91"/>
      <c r="H378" s="89"/>
      <c r="I378" s="89"/>
      <c r="J378" s="91"/>
      <c r="K378" s="88"/>
      <c r="L378" s="84"/>
      <c r="M378" s="118"/>
      <c r="N378" s="72">
        <f t="shared" si="40"/>
        <v>0</v>
      </c>
      <c r="O378" s="72">
        <f t="shared" si="45"/>
        <v>0</v>
      </c>
      <c r="P378" s="72">
        <f t="shared" si="41"/>
        <v>0</v>
      </c>
      <c r="Q378" s="72">
        <f t="shared" si="42"/>
        <v>0</v>
      </c>
      <c r="R378" s="1">
        <f t="shared" si="44"/>
        <v>0</v>
      </c>
      <c r="S378" s="72">
        <f t="shared" si="43"/>
        <v>0</v>
      </c>
      <c r="T378" s="72">
        <f t="shared" si="39"/>
        <v>0</v>
      </c>
      <c r="U378" s="72"/>
      <c r="V378" s="72"/>
    </row>
    <row r="379" spans="1:22" s="1" customFormat="1" x14ac:dyDescent="0.3">
      <c r="A379" s="83"/>
      <c r="B379" s="83"/>
      <c r="C379" s="83"/>
      <c r="D379" s="91"/>
      <c r="E379" s="83"/>
      <c r="F379" s="84"/>
      <c r="G379" s="91"/>
      <c r="H379" s="89"/>
      <c r="I379" s="89"/>
      <c r="J379" s="91"/>
      <c r="K379" s="88"/>
      <c r="L379" s="84"/>
      <c r="M379" s="118"/>
      <c r="N379" s="72">
        <f t="shared" si="40"/>
        <v>0</v>
      </c>
      <c r="O379" s="72">
        <f t="shared" si="45"/>
        <v>0</v>
      </c>
      <c r="P379" s="72">
        <f t="shared" si="41"/>
        <v>0</v>
      </c>
      <c r="Q379" s="72">
        <f t="shared" si="42"/>
        <v>0</v>
      </c>
      <c r="R379" s="1">
        <f t="shared" si="44"/>
        <v>0</v>
      </c>
      <c r="S379" s="72">
        <f t="shared" si="43"/>
        <v>0</v>
      </c>
      <c r="T379" s="72">
        <f t="shared" si="39"/>
        <v>0</v>
      </c>
      <c r="U379" s="72"/>
      <c r="V379" s="72"/>
    </row>
    <row r="380" spans="1:22" s="1" customFormat="1" x14ac:dyDescent="0.3">
      <c r="A380" s="83"/>
      <c r="B380" s="83"/>
      <c r="C380" s="83"/>
      <c r="D380" s="91"/>
      <c r="E380" s="83"/>
      <c r="F380" s="84"/>
      <c r="G380" s="91"/>
      <c r="H380" s="89"/>
      <c r="I380" s="89"/>
      <c r="J380" s="91"/>
      <c r="K380" s="88"/>
      <c r="L380" s="84"/>
      <c r="M380" s="118"/>
      <c r="N380" s="72">
        <f t="shared" si="40"/>
        <v>0</v>
      </c>
      <c r="O380" s="72">
        <f t="shared" si="45"/>
        <v>0</v>
      </c>
      <c r="P380" s="72">
        <f t="shared" si="41"/>
        <v>0</v>
      </c>
      <c r="Q380" s="72">
        <f t="shared" si="42"/>
        <v>0</v>
      </c>
      <c r="R380" s="1">
        <f t="shared" si="44"/>
        <v>0</v>
      </c>
      <c r="S380" s="72">
        <f t="shared" si="43"/>
        <v>0</v>
      </c>
      <c r="T380" s="72">
        <f t="shared" si="39"/>
        <v>0</v>
      </c>
      <c r="U380" s="72"/>
      <c r="V380" s="72"/>
    </row>
    <row r="381" spans="1:22" s="1" customFormat="1" x14ac:dyDescent="0.3">
      <c r="A381" s="83"/>
      <c r="B381" s="83"/>
      <c r="C381" s="83"/>
      <c r="D381" s="91"/>
      <c r="E381" s="83"/>
      <c r="F381" s="84"/>
      <c r="G381" s="91"/>
      <c r="H381" s="89"/>
      <c r="I381" s="89"/>
      <c r="J381" s="91"/>
      <c r="K381" s="88"/>
      <c r="L381" s="84"/>
      <c r="M381" s="118"/>
      <c r="N381" s="72">
        <f t="shared" si="40"/>
        <v>0</v>
      </c>
      <c r="O381" s="72">
        <f t="shared" si="45"/>
        <v>0</v>
      </c>
      <c r="P381" s="72">
        <f t="shared" si="41"/>
        <v>0</v>
      </c>
      <c r="Q381" s="72">
        <f t="shared" si="42"/>
        <v>0</v>
      </c>
      <c r="R381" s="1">
        <f t="shared" si="44"/>
        <v>0</v>
      </c>
      <c r="S381" s="72">
        <f t="shared" si="43"/>
        <v>0</v>
      </c>
      <c r="T381" s="72">
        <f t="shared" si="39"/>
        <v>0</v>
      </c>
      <c r="U381" s="72"/>
      <c r="V381" s="72"/>
    </row>
    <row r="382" spans="1:22" s="1" customFormat="1" x14ac:dyDescent="0.3">
      <c r="A382" s="83"/>
      <c r="B382" s="83"/>
      <c r="C382" s="83"/>
      <c r="D382" s="91"/>
      <c r="E382" s="83"/>
      <c r="F382" s="84"/>
      <c r="G382" s="91"/>
      <c r="H382" s="89"/>
      <c r="I382" s="89"/>
      <c r="J382" s="91"/>
      <c r="K382" s="88"/>
      <c r="L382" s="84"/>
      <c r="M382" s="118"/>
      <c r="N382" s="72">
        <f t="shared" si="40"/>
        <v>0</v>
      </c>
      <c r="O382" s="72">
        <f t="shared" si="45"/>
        <v>0</v>
      </c>
      <c r="P382" s="72">
        <f t="shared" si="41"/>
        <v>0</v>
      </c>
      <c r="Q382" s="72">
        <f t="shared" si="42"/>
        <v>0</v>
      </c>
      <c r="R382" s="1">
        <f t="shared" si="44"/>
        <v>0</v>
      </c>
      <c r="S382" s="72">
        <f t="shared" si="43"/>
        <v>0</v>
      </c>
      <c r="T382" s="72">
        <f t="shared" si="39"/>
        <v>0</v>
      </c>
      <c r="U382" s="72"/>
      <c r="V382" s="72"/>
    </row>
    <row r="383" spans="1:22" s="1" customFormat="1" x14ac:dyDescent="0.3">
      <c r="A383" s="83"/>
      <c r="B383" s="83"/>
      <c r="C383" s="83"/>
      <c r="D383" s="91"/>
      <c r="E383" s="83"/>
      <c r="F383" s="84"/>
      <c r="G383" s="91"/>
      <c r="H383" s="89"/>
      <c r="I383" s="89"/>
      <c r="J383" s="91"/>
      <c r="K383" s="88"/>
      <c r="L383" s="84"/>
      <c r="M383" s="118"/>
      <c r="N383" s="72">
        <f t="shared" si="40"/>
        <v>0</v>
      </c>
      <c r="O383" s="72">
        <f t="shared" si="45"/>
        <v>0</v>
      </c>
      <c r="P383" s="72">
        <f t="shared" si="41"/>
        <v>0</v>
      </c>
      <c r="Q383" s="72">
        <f t="shared" si="42"/>
        <v>0</v>
      </c>
      <c r="R383" s="1">
        <f t="shared" si="44"/>
        <v>0</v>
      </c>
      <c r="S383" s="72">
        <f t="shared" si="43"/>
        <v>0</v>
      </c>
      <c r="T383" s="72">
        <f t="shared" si="39"/>
        <v>0</v>
      </c>
      <c r="U383" s="72"/>
      <c r="V383" s="72"/>
    </row>
    <row r="384" spans="1:22" s="1" customFormat="1" x14ac:dyDescent="0.3">
      <c r="A384" s="83"/>
      <c r="B384" s="83"/>
      <c r="C384" s="83"/>
      <c r="D384" s="91"/>
      <c r="E384" s="83"/>
      <c r="F384" s="84"/>
      <c r="G384" s="91"/>
      <c r="H384" s="89"/>
      <c r="I384" s="89"/>
      <c r="J384" s="91"/>
      <c r="K384" s="88"/>
      <c r="L384" s="84"/>
      <c r="M384" s="118"/>
      <c r="N384" s="72">
        <f t="shared" si="40"/>
        <v>0</v>
      </c>
      <c r="O384" s="72">
        <f t="shared" si="45"/>
        <v>0</v>
      </c>
      <c r="P384" s="72">
        <f t="shared" si="41"/>
        <v>0</v>
      </c>
      <c r="Q384" s="72">
        <f t="shared" si="42"/>
        <v>0</v>
      </c>
      <c r="R384" s="1">
        <f t="shared" si="44"/>
        <v>0</v>
      </c>
      <c r="S384" s="72">
        <f t="shared" si="43"/>
        <v>0</v>
      </c>
      <c r="T384" s="72">
        <f t="shared" si="39"/>
        <v>0</v>
      </c>
      <c r="U384" s="72"/>
      <c r="V384" s="72"/>
    </row>
    <row r="385" spans="1:22" s="1" customFormat="1" x14ac:dyDescent="0.3">
      <c r="A385" s="83"/>
      <c r="B385" s="83"/>
      <c r="C385" s="83"/>
      <c r="D385" s="91"/>
      <c r="E385" s="83"/>
      <c r="F385" s="84"/>
      <c r="G385" s="91"/>
      <c r="H385" s="89"/>
      <c r="I385" s="89"/>
      <c r="J385" s="91"/>
      <c r="K385" s="88"/>
      <c r="L385" s="84"/>
      <c r="M385" s="118"/>
      <c r="N385" s="72">
        <f t="shared" si="40"/>
        <v>0</v>
      </c>
      <c r="O385" s="72">
        <f t="shared" si="45"/>
        <v>0</v>
      </c>
      <c r="P385" s="72">
        <f t="shared" si="41"/>
        <v>0</v>
      </c>
      <c r="Q385" s="72">
        <f t="shared" si="42"/>
        <v>0</v>
      </c>
      <c r="R385" s="1">
        <f t="shared" si="44"/>
        <v>0</v>
      </c>
      <c r="S385" s="72">
        <f t="shared" si="43"/>
        <v>0</v>
      </c>
      <c r="T385" s="72">
        <f t="shared" si="39"/>
        <v>0</v>
      </c>
      <c r="U385" s="72"/>
      <c r="V385" s="72"/>
    </row>
    <row r="386" spans="1:22" s="1" customFormat="1" x14ac:dyDescent="0.3">
      <c r="A386" s="83"/>
      <c r="B386" s="83"/>
      <c r="C386" s="83"/>
      <c r="D386" s="91"/>
      <c r="E386" s="83"/>
      <c r="F386" s="84"/>
      <c r="G386" s="91"/>
      <c r="H386" s="89"/>
      <c r="I386" s="89"/>
      <c r="J386" s="91"/>
      <c r="K386" s="88"/>
      <c r="L386" s="84"/>
      <c r="M386" s="118"/>
      <c r="N386" s="72">
        <f t="shared" si="40"/>
        <v>0</v>
      </c>
      <c r="O386" s="72">
        <f t="shared" si="45"/>
        <v>0</v>
      </c>
      <c r="P386" s="72">
        <f t="shared" si="41"/>
        <v>0</v>
      </c>
      <c r="Q386" s="72">
        <f t="shared" si="42"/>
        <v>0</v>
      </c>
      <c r="R386" s="1">
        <f t="shared" si="44"/>
        <v>0</v>
      </c>
      <c r="S386" s="72">
        <f t="shared" si="43"/>
        <v>0</v>
      </c>
      <c r="T386" s="72">
        <f t="shared" si="39"/>
        <v>0</v>
      </c>
      <c r="U386" s="72"/>
      <c r="V386" s="72"/>
    </row>
    <row r="387" spans="1:22" s="1" customFormat="1" x14ac:dyDescent="0.3">
      <c r="A387" s="83"/>
      <c r="B387" s="83"/>
      <c r="C387" s="83"/>
      <c r="D387" s="91"/>
      <c r="E387" s="83"/>
      <c r="F387" s="84"/>
      <c r="G387" s="91"/>
      <c r="H387" s="89"/>
      <c r="I387" s="89"/>
      <c r="J387" s="91"/>
      <c r="K387" s="88"/>
      <c r="L387" s="84"/>
      <c r="M387" s="118"/>
      <c r="N387" s="72">
        <f t="shared" si="40"/>
        <v>0</v>
      </c>
      <c r="O387" s="72">
        <f t="shared" si="45"/>
        <v>0</v>
      </c>
      <c r="P387" s="72">
        <f t="shared" si="41"/>
        <v>0</v>
      </c>
      <c r="Q387" s="72">
        <f t="shared" si="42"/>
        <v>0</v>
      </c>
      <c r="R387" s="1">
        <f t="shared" si="44"/>
        <v>0</v>
      </c>
      <c r="S387" s="72">
        <f t="shared" si="43"/>
        <v>0</v>
      </c>
      <c r="T387" s="72">
        <f t="shared" si="39"/>
        <v>0</v>
      </c>
      <c r="U387" s="72"/>
      <c r="V387" s="72"/>
    </row>
    <row r="388" spans="1:22" s="1" customFormat="1" x14ac:dyDescent="0.3">
      <c r="A388" s="83"/>
      <c r="B388" s="83"/>
      <c r="C388" s="83"/>
      <c r="D388" s="91"/>
      <c r="E388" s="83"/>
      <c r="F388" s="84"/>
      <c r="G388" s="91"/>
      <c r="H388" s="89"/>
      <c r="I388" s="89"/>
      <c r="J388" s="91"/>
      <c r="K388" s="88"/>
      <c r="L388" s="84"/>
      <c r="M388" s="118"/>
      <c r="N388" s="72">
        <f t="shared" si="40"/>
        <v>0</v>
      </c>
      <c r="O388" s="72">
        <f t="shared" si="45"/>
        <v>0</v>
      </c>
      <c r="P388" s="72">
        <f t="shared" si="41"/>
        <v>0</v>
      </c>
      <c r="Q388" s="72">
        <f t="shared" si="42"/>
        <v>0</v>
      </c>
      <c r="R388" s="1">
        <f t="shared" si="44"/>
        <v>0</v>
      </c>
      <c r="S388" s="72">
        <f t="shared" si="43"/>
        <v>0</v>
      </c>
      <c r="T388" s="72">
        <f t="shared" si="39"/>
        <v>0</v>
      </c>
      <c r="U388" s="72"/>
      <c r="V388" s="72"/>
    </row>
    <row r="389" spans="1:22" s="1" customFormat="1" x14ac:dyDescent="0.3">
      <c r="A389" s="83"/>
      <c r="B389" s="83"/>
      <c r="C389" s="83"/>
      <c r="D389" s="91"/>
      <c r="E389" s="83"/>
      <c r="F389" s="84"/>
      <c r="G389" s="91"/>
      <c r="H389" s="89"/>
      <c r="I389" s="89"/>
      <c r="J389" s="91"/>
      <c r="K389" s="88"/>
      <c r="L389" s="84"/>
      <c r="M389" s="118"/>
      <c r="N389" s="72">
        <f t="shared" si="40"/>
        <v>0</v>
      </c>
      <c r="O389" s="72">
        <f t="shared" si="45"/>
        <v>0</v>
      </c>
      <c r="P389" s="72">
        <f t="shared" si="41"/>
        <v>0</v>
      </c>
      <c r="Q389" s="72">
        <f t="shared" si="42"/>
        <v>0</v>
      </c>
      <c r="R389" s="1">
        <f t="shared" si="44"/>
        <v>0</v>
      </c>
      <c r="S389" s="72">
        <f t="shared" si="43"/>
        <v>0</v>
      </c>
      <c r="T389" s="72">
        <f t="shared" si="39"/>
        <v>0</v>
      </c>
      <c r="U389" s="72"/>
      <c r="V389" s="72"/>
    </row>
    <row r="390" spans="1:22" s="1" customFormat="1" x14ac:dyDescent="0.3">
      <c r="A390" s="83"/>
      <c r="B390" s="83"/>
      <c r="C390" s="83"/>
      <c r="D390" s="91"/>
      <c r="E390" s="83"/>
      <c r="F390" s="84"/>
      <c r="G390" s="91"/>
      <c r="H390" s="89"/>
      <c r="I390" s="89"/>
      <c r="J390" s="91"/>
      <c r="K390" s="88"/>
      <c r="L390" s="84"/>
      <c r="M390" s="118"/>
      <c r="N390" s="72">
        <f t="shared" si="40"/>
        <v>0</v>
      </c>
      <c r="O390" s="72">
        <f t="shared" si="45"/>
        <v>0</v>
      </c>
      <c r="P390" s="72">
        <f t="shared" si="41"/>
        <v>0</v>
      </c>
      <c r="Q390" s="72">
        <f t="shared" si="42"/>
        <v>0</v>
      </c>
      <c r="R390" s="1">
        <f t="shared" si="44"/>
        <v>0</v>
      </c>
      <c r="S390" s="72">
        <f t="shared" si="43"/>
        <v>0</v>
      </c>
      <c r="T390" s="72">
        <f t="shared" si="39"/>
        <v>0</v>
      </c>
      <c r="U390" s="72"/>
      <c r="V390" s="72"/>
    </row>
    <row r="391" spans="1:22" s="1" customFormat="1" x14ac:dyDescent="0.3">
      <c r="A391" s="83"/>
      <c r="B391" s="83"/>
      <c r="C391" s="83"/>
      <c r="D391" s="91"/>
      <c r="E391" s="83"/>
      <c r="F391" s="84"/>
      <c r="G391" s="91"/>
      <c r="H391" s="89"/>
      <c r="I391" s="89"/>
      <c r="J391" s="91"/>
      <c r="K391" s="88"/>
      <c r="L391" s="84"/>
      <c r="M391" s="118"/>
      <c r="N391" s="72">
        <f t="shared" si="40"/>
        <v>0</v>
      </c>
      <c r="O391" s="72">
        <f t="shared" si="45"/>
        <v>0</v>
      </c>
      <c r="P391" s="72">
        <f t="shared" si="41"/>
        <v>0</v>
      </c>
      <c r="Q391" s="72">
        <f t="shared" si="42"/>
        <v>0</v>
      </c>
      <c r="R391" s="1">
        <f t="shared" si="44"/>
        <v>0</v>
      </c>
      <c r="S391" s="72">
        <f t="shared" si="43"/>
        <v>0</v>
      </c>
      <c r="T391" s="72">
        <f t="shared" ref="T391:T454" si="46">IF(B391&lt;&gt;"",IF(SUM(G391:J391)&gt;0,0,IF(D391&gt;0,0,1)),0)</f>
        <v>0</v>
      </c>
      <c r="U391" s="72"/>
      <c r="V391" s="72"/>
    </row>
    <row r="392" spans="1:22" s="1" customFormat="1" x14ac:dyDescent="0.3">
      <c r="A392" s="83"/>
      <c r="B392" s="83"/>
      <c r="C392" s="83"/>
      <c r="D392" s="91"/>
      <c r="E392" s="83"/>
      <c r="F392" s="84"/>
      <c r="G392" s="91"/>
      <c r="H392" s="89"/>
      <c r="I392" s="89"/>
      <c r="J392" s="91"/>
      <c r="K392" s="88"/>
      <c r="L392" s="84"/>
      <c r="M392" s="118"/>
      <c r="N392" s="72">
        <f t="shared" ref="N392:N455" si="47">IF(C392&lt;&gt;"",IF(B392="",1,0),0)</f>
        <v>0</v>
      </c>
      <c r="O392" s="72">
        <f t="shared" si="45"/>
        <v>0</v>
      </c>
      <c r="P392" s="72">
        <f t="shared" ref="P392:P455" si="48">IF(OR(H392&gt;0,G392&gt;0),IF(E392="",1,0),0)</f>
        <v>0</v>
      </c>
      <c r="Q392" s="72">
        <f t="shared" ref="Q392:Q455" si="49">IF(E392&lt;&gt;"",IF(F392&gt;0,0,1),0)</f>
        <v>0</v>
      </c>
      <c r="R392" s="1">
        <f t="shared" si="44"/>
        <v>0</v>
      </c>
      <c r="S392" s="72">
        <f t="shared" si="43"/>
        <v>0</v>
      </c>
      <c r="T392" s="72">
        <f t="shared" si="46"/>
        <v>0</v>
      </c>
      <c r="U392" s="72"/>
      <c r="V392" s="72"/>
    </row>
    <row r="393" spans="1:22" s="1" customFormat="1" x14ac:dyDescent="0.3">
      <c r="A393" s="83"/>
      <c r="B393" s="83"/>
      <c r="C393" s="83"/>
      <c r="D393" s="91"/>
      <c r="E393" s="83"/>
      <c r="F393" s="84"/>
      <c r="G393" s="91"/>
      <c r="H393" s="89"/>
      <c r="I393" s="89"/>
      <c r="J393" s="91"/>
      <c r="K393" s="88"/>
      <c r="L393" s="84"/>
      <c r="M393" s="118"/>
      <c r="N393" s="72">
        <f t="shared" si="47"/>
        <v>0</v>
      </c>
      <c r="O393" s="72">
        <f t="shared" si="45"/>
        <v>0</v>
      </c>
      <c r="P393" s="72">
        <f t="shared" si="48"/>
        <v>0</v>
      </c>
      <c r="Q393" s="72">
        <f t="shared" si="49"/>
        <v>0</v>
      </c>
      <c r="R393" s="1">
        <f t="shared" si="44"/>
        <v>0</v>
      </c>
      <c r="S393" s="72">
        <f t="shared" si="43"/>
        <v>0</v>
      </c>
      <c r="T393" s="72">
        <f t="shared" si="46"/>
        <v>0</v>
      </c>
      <c r="U393" s="72"/>
      <c r="V393" s="72"/>
    </row>
    <row r="394" spans="1:22" s="1" customFormat="1" x14ac:dyDescent="0.3">
      <c r="A394" s="83"/>
      <c r="B394" s="83"/>
      <c r="C394" s="83"/>
      <c r="D394" s="91"/>
      <c r="E394" s="83"/>
      <c r="F394" s="84"/>
      <c r="G394" s="91"/>
      <c r="H394" s="89"/>
      <c r="I394" s="89"/>
      <c r="J394" s="91"/>
      <c r="K394" s="88"/>
      <c r="L394" s="84"/>
      <c r="M394" s="118"/>
      <c r="N394" s="72">
        <f t="shared" si="47"/>
        <v>0</v>
      </c>
      <c r="O394" s="72">
        <f t="shared" si="45"/>
        <v>0</v>
      </c>
      <c r="P394" s="72">
        <f t="shared" si="48"/>
        <v>0</v>
      </c>
      <c r="Q394" s="72">
        <f t="shared" si="49"/>
        <v>0</v>
      </c>
      <c r="R394" s="1">
        <f t="shared" si="44"/>
        <v>0</v>
      </c>
      <c r="S394" s="72">
        <f t="shared" si="43"/>
        <v>0</v>
      </c>
      <c r="T394" s="72">
        <f t="shared" si="46"/>
        <v>0</v>
      </c>
      <c r="U394" s="72"/>
      <c r="V394" s="72"/>
    </row>
    <row r="395" spans="1:22" s="1" customFormat="1" x14ac:dyDescent="0.3">
      <c r="A395" s="83"/>
      <c r="B395" s="83"/>
      <c r="C395" s="83"/>
      <c r="D395" s="91"/>
      <c r="E395" s="83"/>
      <c r="F395" s="84"/>
      <c r="G395" s="91"/>
      <c r="H395" s="89"/>
      <c r="I395" s="89"/>
      <c r="J395" s="91"/>
      <c r="K395" s="88"/>
      <c r="L395" s="84"/>
      <c r="M395" s="118"/>
      <c r="N395" s="72">
        <f t="shared" si="47"/>
        <v>0</v>
      </c>
      <c r="O395" s="72">
        <f t="shared" si="45"/>
        <v>0</v>
      </c>
      <c r="P395" s="72">
        <f t="shared" si="48"/>
        <v>0</v>
      </c>
      <c r="Q395" s="72">
        <f t="shared" si="49"/>
        <v>0</v>
      </c>
      <c r="R395" s="1">
        <f t="shared" si="44"/>
        <v>0</v>
      </c>
      <c r="S395" s="72">
        <f t="shared" si="43"/>
        <v>0</v>
      </c>
      <c r="T395" s="72">
        <f t="shared" si="46"/>
        <v>0</v>
      </c>
      <c r="U395" s="72"/>
      <c r="V395" s="72"/>
    </row>
    <row r="396" spans="1:22" s="1" customFormat="1" x14ac:dyDescent="0.3">
      <c r="A396" s="83"/>
      <c r="B396" s="83"/>
      <c r="C396" s="83"/>
      <c r="D396" s="91"/>
      <c r="E396" s="83"/>
      <c r="F396" s="84"/>
      <c r="G396" s="91"/>
      <c r="H396" s="89"/>
      <c r="I396" s="89"/>
      <c r="J396" s="91"/>
      <c r="K396" s="88"/>
      <c r="L396" s="84"/>
      <c r="M396" s="118"/>
      <c r="N396" s="72">
        <f t="shared" si="47"/>
        <v>0</v>
      </c>
      <c r="O396" s="72">
        <f t="shared" si="45"/>
        <v>0</v>
      </c>
      <c r="P396" s="72">
        <f t="shared" si="48"/>
        <v>0</v>
      </c>
      <c r="Q396" s="72">
        <f t="shared" si="49"/>
        <v>0</v>
      </c>
      <c r="R396" s="1">
        <f t="shared" si="44"/>
        <v>0</v>
      </c>
      <c r="S396" s="72">
        <f t="shared" si="43"/>
        <v>0</v>
      </c>
      <c r="T396" s="72">
        <f t="shared" si="46"/>
        <v>0</v>
      </c>
      <c r="U396" s="72"/>
      <c r="V396" s="72"/>
    </row>
    <row r="397" spans="1:22" s="1" customFormat="1" x14ac:dyDescent="0.3">
      <c r="A397" s="83"/>
      <c r="B397" s="83"/>
      <c r="C397" s="83"/>
      <c r="D397" s="91"/>
      <c r="E397" s="83"/>
      <c r="F397" s="84"/>
      <c r="G397" s="91"/>
      <c r="H397" s="89"/>
      <c r="I397" s="89"/>
      <c r="J397" s="91"/>
      <c r="K397" s="88"/>
      <c r="L397" s="84"/>
      <c r="M397" s="118"/>
      <c r="N397" s="72">
        <f t="shared" si="47"/>
        <v>0</v>
      </c>
      <c r="O397" s="72">
        <f t="shared" si="45"/>
        <v>0</v>
      </c>
      <c r="P397" s="72">
        <f t="shared" si="48"/>
        <v>0</v>
      </c>
      <c r="Q397" s="72">
        <f t="shared" si="49"/>
        <v>0</v>
      </c>
      <c r="R397" s="1">
        <f t="shared" si="44"/>
        <v>0</v>
      </c>
      <c r="S397" s="72">
        <f t="shared" si="43"/>
        <v>0</v>
      </c>
      <c r="T397" s="72">
        <f t="shared" si="46"/>
        <v>0</v>
      </c>
      <c r="U397" s="72"/>
      <c r="V397" s="72"/>
    </row>
    <row r="398" spans="1:22" s="1" customFormat="1" x14ac:dyDescent="0.3">
      <c r="A398" s="83"/>
      <c r="B398" s="83"/>
      <c r="C398" s="83"/>
      <c r="D398" s="91"/>
      <c r="E398" s="83"/>
      <c r="F398" s="84"/>
      <c r="G398" s="91"/>
      <c r="H398" s="89"/>
      <c r="I398" s="89"/>
      <c r="J398" s="91"/>
      <c r="K398" s="88"/>
      <c r="L398" s="84"/>
      <c r="M398" s="118"/>
      <c r="N398" s="72">
        <f t="shared" si="47"/>
        <v>0</v>
      </c>
      <c r="O398" s="72">
        <f t="shared" si="45"/>
        <v>0</v>
      </c>
      <c r="P398" s="72">
        <f t="shared" si="48"/>
        <v>0</v>
      </c>
      <c r="Q398" s="72">
        <f t="shared" si="49"/>
        <v>0</v>
      </c>
      <c r="R398" s="1">
        <f t="shared" si="44"/>
        <v>0</v>
      </c>
      <c r="S398" s="72">
        <f t="shared" si="43"/>
        <v>0</v>
      </c>
      <c r="T398" s="72">
        <f t="shared" si="46"/>
        <v>0</v>
      </c>
      <c r="U398" s="72"/>
      <c r="V398" s="72"/>
    </row>
    <row r="399" spans="1:22" s="1" customFormat="1" x14ac:dyDescent="0.3">
      <c r="A399" s="83"/>
      <c r="B399" s="83"/>
      <c r="C399" s="83"/>
      <c r="D399" s="91"/>
      <c r="E399" s="83"/>
      <c r="F399" s="84"/>
      <c r="G399" s="91"/>
      <c r="H399" s="89"/>
      <c r="I399" s="89"/>
      <c r="J399" s="91"/>
      <c r="K399" s="88"/>
      <c r="L399" s="84"/>
      <c r="M399" s="118"/>
      <c r="N399" s="72">
        <f t="shared" si="47"/>
        <v>0</v>
      </c>
      <c r="O399" s="72">
        <f t="shared" si="45"/>
        <v>0</v>
      </c>
      <c r="P399" s="72">
        <f t="shared" si="48"/>
        <v>0</v>
      </c>
      <c r="Q399" s="72">
        <f t="shared" si="49"/>
        <v>0</v>
      </c>
      <c r="R399" s="1">
        <f t="shared" si="44"/>
        <v>0</v>
      </c>
      <c r="S399" s="72">
        <f t="shared" si="43"/>
        <v>0</v>
      </c>
      <c r="T399" s="72">
        <f t="shared" si="46"/>
        <v>0</v>
      </c>
      <c r="U399" s="72"/>
      <c r="V399" s="72"/>
    </row>
    <row r="400" spans="1:22" s="1" customFormat="1" x14ac:dyDescent="0.3">
      <c r="A400" s="83"/>
      <c r="B400" s="83"/>
      <c r="C400" s="83"/>
      <c r="D400" s="91"/>
      <c r="E400" s="83"/>
      <c r="F400" s="84"/>
      <c r="G400" s="91"/>
      <c r="H400" s="89"/>
      <c r="I400" s="89"/>
      <c r="J400" s="91"/>
      <c r="K400" s="88"/>
      <c r="L400" s="84"/>
      <c r="M400" s="118"/>
      <c r="N400" s="72">
        <f t="shared" si="47"/>
        <v>0</v>
      </c>
      <c r="O400" s="72">
        <f t="shared" si="45"/>
        <v>0</v>
      </c>
      <c r="P400" s="72">
        <f t="shared" si="48"/>
        <v>0</v>
      </c>
      <c r="Q400" s="72">
        <f t="shared" si="49"/>
        <v>0</v>
      </c>
      <c r="R400" s="1">
        <f t="shared" si="44"/>
        <v>0</v>
      </c>
      <c r="S400" s="72">
        <f t="shared" si="43"/>
        <v>0</v>
      </c>
      <c r="T400" s="72">
        <f t="shared" si="46"/>
        <v>0</v>
      </c>
      <c r="U400" s="72"/>
      <c r="V400" s="72"/>
    </row>
    <row r="401" spans="1:22" s="1" customFormat="1" x14ac:dyDescent="0.3">
      <c r="A401" s="83"/>
      <c r="B401" s="83"/>
      <c r="C401" s="83"/>
      <c r="D401" s="91"/>
      <c r="E401" s="83"/>
      <c r="F401" s="84"/>
      <c r="G401" s="91"/>
      <c r="H401" s="89"/>
      <c r="I401" s="89"/>
      <c r="J401" s="91"/>
      <c r="K401" s="88"/>
      <c r="L401" s="84"/>
      <c r="M401" s="118"/>
      <c r="N401" s="72">
        <f t="shared" si="47"/>
        <v>0</v>
      </c>
      <c r="O401" s="72">
        <f t="shared" si="45"/>
        <v>0</v>
      </c>
      <c r="P401" s="72">
        <f t="shared" si="48"/>
        <v>0</v>
      </c>
      <c r="Q401" s="72">
        <f t="shared" si="49"/>
        <v>0</v>
      </c>
      <c r="R401" s="1">
        <f t="shared" si="44"/>
        <v>0</v>
      </c>
      <c r="S401" s="72">
        <f t="shared" si="43"/>
        <v>0</v>
      </c>
      <c r="T401" s="72">
        <f t="shared" si="46"/>
        <v>0</v>
      </c>
      <c r="U401" s="72"/>
      <c r="V401" s="72"/>
    </row>
    <row r="402" spans="1:22" s="1" customFormat="1" x14ac:dyDescent="0.3">
      <c r="A402" s="83"/>
      <c r="B402" s="83"/>
      <c r="C402" s="83"/>
      <c r="D402" s="91"/>
      <c r="E402" s="83"/>
      <c r="F402" s="84"/>
      <c r="G402" s="91"/>
      <c r="H402" s="89"/>
      <c r="I402" s="89"/>
      <c r="J402" s="91"/>
      <c r="K402" s="88"/>
      <c r="L402" s="84"/>
      <c r="M402" s="118"/>
      <c r="N402" s="72">
        <f t="shared" si="47"/>
        <v>0</v>
      </c>
      <c r="O402" s="72">
        <f t="shared" si="45"/>
        <v>0</v>
      </c>
      <c r="P402" s="72">
        <f t="shared" si="48"/>
        <v>0</v>
      </c>
      <c r="Q402" s="72">
        <f t="shared" si="49"/>
        <v>0</v>
      </c>
      <c r="R402" s="1">
        <f t="shared" si="44"/>
        <v>0</v>
      </c>
      <c r="S402" s="72">
        <f t="shared" si="43"/>
        <v>0</v>
      </c>
      <c r="T402" s="72">
        <f t="shared" si="46"/>
        <v>0</v>
      </c>
      <c r="U402" s="72"/>
      <c r="V402" s="72"/>
    </row>
    <row r="403" spans="1:22" s="1" customFormat="1" x14ac:dyDescent="0.3">
      <c r="A403" s="83"/>
      <c r="B403" s="83"/>
      <c r="C403" s="83"/>
      <c r="D403" s="91"/>
      <c r="E403" s="83"/>
      <c r="F403" s="84"/>
      <c r="G403" s="91"/>
      <c r="H403" s="89"/>
      <c r="I403" s="89"/>
      <c r="J403" s="91"/>
      <c r="K403" s="88"/>
      <c r="L403" s="84"/>
      <c r="M403" s="118"/>
      <c r="N403" s="72">
        <f t="shared" si="47"/>
        <v>0</v>
      </c>
      <c r="O403" s="72">
        <f t="shared" si="45"/>
        <v>0</v>
      </c>
      <c r="P403" s="72">
        <f t="shared" si="48"/>
        <v>0</v>
      </c>
      <c r="Q403" s="72">
        <f t="shared" si="49"/>
        <v>0</v>
      </c>
      <c r="R403" s="1">
        <f t="shared" si="44"/>
        <v>0</v>
      </c>
      <c r="S403" s="72">
        <f t="shared" si="43"/>
        <v>0</v>
      </c>
      <c r="T403" s="72">
        <f t="shared" si="46"/>
        <v>0</v>
      </c>
      <c r="U403" s="72"/>
      <c r="V403" s="72"/>
    </row>
    <row r="404" spans="1:22" s="1" customFormat="1" x14ac:dyDescent="0.3">
      <c r="A404" s="83"/>
      <c r="B404" s="83"/>
      <c r="C404" s="83"/>
      <c r="D404" s="91"/>
      <c r="E404" s="83"/>
      <c r="F404" s="84"/>
      <c r="G404" s="91"/>
      <c r="H404" s="89"/>
      <c r="I404" s="89"/>
      <c r="J404" s="91"/>
      <c r="K404" s="88"/>
      <c r="L404" s="84"/>
      <c r="M404" s="118"/>
      <c r="N404" s="72">
        <f t="shared" si="47"/>
        <v>0</v>
      </c>
      <c r="O404" s="72">
        <f t="shared" si="45"/>
        <v>0</v>
      </c>
      <c r="P404" s="72">
        <f t="shared" si="48"/>
        <v>0</v>
      </c>
      <c r="Q404" s="72">
        <f t="shared" si="49"/>
        <v>0</v>
      </c>
      <c r="R404" s="1">
        <f t="shared" si="44"/>
        <v>0</v>
      </c>
      <c r="S404" s="72">
        <f t="shared" si="43"/>
        <v>0</v>
      </c>
      <c r="T404" s="72">
        <f t="shared" si="46"/>
        <v>0</v>
      </c>
      <c r="U404" s="72"/>
      <c r="V404" s="72"/>
    </row>
    <row r="405" spans="1:22" s="1" customFormat="1" x14ac:dyDescent="0.3">
      <c r="A405" s="83"/>
      <c r="B405" s="83"/>
      <c r="C405" s="83"/>
      <c r="D405" s="91"/>
      <c r="E405" s="83"/>
      <c r="F405" s="84"/>
      <c r="G405" s="91"/>
      <c r="H405" s="89"/>
      <c r="I405" s="89"/>
      <c r="J405" s="91"/>
      <c r="K405" s="88"/>
      <c r="L405" s="84"/>
      <c r="M405" s="118"/>
      <c r="N405" s="72">
        <f t="shared" si="47"/>
        <v>0</v>
      </c>
      <c r="O405" s="72">
        <f t="shared" si="45"/>
        <v>0</v>
      </c>
      <c r="P405" s="72">
        <f t="shared" si="48"/>
        <v>0</v>
      </c>
      <c r="Q405" s="72">
        <f t="shared" si="49"/>
        <v>0</v>
      </c>
      <c r="R405" s="1">
        <f t="shared" si="44"/>
        <v>0</v>
      </c>
      <c r="S405" s="72">
        <f t="shared" ref="S405:S468" si="50">IF(E405="Hourly rate",IF(H405&lt;&gt;"",0,1),0)</f>
        <v>0</v>
      </c>
      <c r="T405" s="72">
        <f t="shared" si="46"/>
        <v>0</v>
      </c>
      <c r="U405" s="72"/>
      <c r="V405" s="72"/>
    </row>
    <row r="406" spans="1:22" s="1" customFormat="1" x14ac:dyDescent="0.3">
      <c r="A406" s="83"/>
      <c r="B406" s="83"/>
      <c r="C406" s="83"/>
      <c r="D406" s="91"/>
      <c r="E406" s="83"/>
      <c r="F406" s="84"/>
      <c r="G406" s="91"/>
      <c r="H406" s="89"/>
      <c r="I406" s="89"/>
      <c r="J406" s="91"/>
      <c r="K406" s="88"/>
      <c r="L406" s="84"/>
      <c r="M406" s="118"/>
      <c r="N406" s="72">
        <f t="shared" si="47"/>
        <v>0</v>
      </c>
      <c r="O406" s="72">
        <f t="shared" si="45"/>
        <v>0</v>
      </c>
      <c r="P406" s="72">
        <f t="shared" si="48"/>
        <v>0</v>
      </c>
      <c r="Q406" s="72">
        <f t="shared" si="49"/>
        <v>0</v>
      </c>
      <c r="R406" s="1">
        <f t="shared" ref="R406:R469" si="51">IF(OR(E406="Part-time",E406="Full-time"),IF(G406&lt;&gt;"",0,1),0)</f>
        <v>0</v>
      </c>
      <c r="S406" s="72">
        <f t="shared" si="50"/>
        <v>0</v>
      </c>
      <c r="T406" s="72">
        <f t="shared" si="46"/>
        <v>0</v>
      </c>
      <c r="U406" s="72"/>
      <c r="V406" s="72"/>
    </row>
    <row r="407" spans="1:22" s="1" customFormat="1" x14ac:dyDescent="0.3">
      <c r="A407" s="83"/>
      <c r="B407" s="83"/>
      <c r="C407" s="83"/>
      <c r="D407" s="91"/>
      <c r="E407" s="83"/>
      <c r="F407" s="84"/>
      <c r="G407" s="91"/>
      <c r="H407" s="89"/>
      <c r="I407" s="89"/>
      <c r="J407" s="91"/>
      <c r="K407" s="88"/>
      <c r="L407" s="84"/>
      <c r="M407" s="118"/>
      <c r="N407" s="72">
        <f t="shared" si="47"/>
        <v>0</v>
      </c>
      <c r="O407" s="72">
        <f t="shared" si="45"/>
        <v>0</v>
      </c>
      <c r="P407" s="72">
        <f t="shared" si="48"/>
        <v>0</v>
      </c>
      <c r="Q407" s="72">
        <f t="shared" si="49"/>
        <v>0</v>
      </c>
      <c r="R407" s="1">
        <f t="shared" si="51"/>
        <v>0</v>
      </c>
      <c r="S407" s="72">
        <f t="shared" si="50"/>
        <v>0</v>
      </c>
      <c r="T407" s="72">
        <f t="shared" si="46"/>
        <v>0</v>
      </c>
      <c r="U407" s="72"/>
      <c r="V407" s="72"/>
    </row>
    <row r="408" spans="1:22" s="1" customFormat="1" x14ac:dyDescent="0.3">
      <c r="A408" s="83"/>
      <c r="B408" s="83"/>
      <c r="C408" s="83"/>
      <c r="D408" s="91"/>
      <c r="E408" s="83"/>
      <c r="F408" s="84"/>
      <c r="G408" s="91"/>
      <c r="H408" s="89"/>
      <c r="I408" s="89"/>
      <c r="J408" s="91"/>
      <c r="K408" s="88"/>
      <c r="L408" s="84"/>
      <c r="M408" s="118"/>
      <c r="N408" s="72">
        <f t="shared" si="47"/>
        <v>0</v>
      </c>
      <c r="O408" s="72">
        <f t="shared" si="45"/>
        <v>0</v>
      </c>
      <c r="P408" s="72">
        <f t="shared" si="48"/>
        <v>0</v>
      </c>
      <c r="Q408" s="72">
        <f t="shared" si="49"/>
        <v>0</v>
      </c>
      <c r="R408" s="1">
        <f t="shared" si="51"/>
        <v>0</v>
      </c>
      <c r="S408" s="72">
        <f t="shared" si="50"/>
        <v>0</v>
      </c>
      <c r="T408" s="72">
        <f t="shared" si="46"/>
        <v>0</v>
      </c>
      <c r="U408" s="72"/>
      <c r="V408" s="72"/>
    </row>
    <row r="409" spans="1:22" s="1" customFormat="1" x14ac:dyDescent="0.3">
      <c r="A409" s="83"/>
      <c r="B409" s="83"/>
      <c r="C409" s="83"/>
      <c r="D409" s="91"/>
      <c r="E409" s="83"/>
      <c r="F409" s="84"/>
      <c r="G409" s="91"/>
      <c r="H409" s="89"/>
      <c r="I409" s="89"/>
      <c r="J409" s="91"/>
      <c r="K409" s="88"/>
      <c r="L409" s="84"/>
      <c r="M409" s="118"/>
      <c r="N409" s="72">
        <f t="shared" si="47"/>
        <v>0</v>
      </c>
      <c r="O409" s="72">
        <f t="shared" si="45"/>
        <v>0</v>
      </c>
      <c r="P409" s="72">
        <f t="shared" si="48"/>
        <v>0</v>
      </c>
      <c r="Q409" s="72">
        <f t="shared" si="49"/>
        <v>0</v>
      </c>
      <c r="R409" s="1">
        <f t="shared" si="51"/>
        <v>0</v>
      </c>
      <c r="S409" s="72">
        <f t="shared" si="50"/>
        <v>0</v>
      </c>
      <c r="T409" s="72">
        <f t="shared" si="46"/>
        <v>0</v>
      </c>
      <c r="U409" s="72"/>
      <c r="V409" s="72"/>
    </row>
    <row r="410" spans="1:22" s="1" customFormat="1" x14ac:dyDescent="0.3">
      <c r="A410" s="83"/>
      <c r="B410" s="83"/>
      <c r="C410" s="83"/>
      <c r="D410" s="91"/>
      <c r="E410" s="83"/>
      <c r="F410" s="84"/>
      <c r="G410" s="91"/>
      <c r="H410" s="89"/>
      <c r="I410" s="89"/>
      <c r="J410" s="91"/>
      <c r="K410" s="88"/>
      <c r="L410" s="84"/>
      <c r="M410" s="118"/>
      <c r="N410" s="72">
        <f t="shared" si="47"/>
        <v>0</v>
      </c>
      <c r="O410" s="72">
        <f t="shared" si="45"/>
        <v>0</v>
      </c>
      <c r="P410" s="72">
        <f t="shared" si="48"/>
        <v>0</v>
      </c>
      <c r="Q410" s="72">
        <f t="shared" si="49"/>
        <v>0</v>
      </c>
      <c r="R410" s="1">
        <f t="shared" si="51"/>
        <v>0</v>
      </c>
      <c r="S410" s="72">
        <f t="shared" si="50"/>
        <v>0</v>
      </c>
      <c r="T410" s="72">
        <f t="shared" si="46"/>
        <v>0</v>
      </c>
      <c r="U410" s="72"/>
      <c r="V410" s="72"/>
    </row>
    <row r="411" spans="1:22" s="1" customFormat="1" x14ac:dyDescent="0.3">
      <c r="A411" s="83"/>
      <c r="B411" s="83"/>
      <c r="C411" s="83"/>
      <c r="D411" s="91"/>
      <c r="E411" s="83"/>
      <c r="F411" s="84"/>
      <c r="G411" s="91"/>
      <c r="H411" s="89"/>
      <c r="I411" s="89"/>
      <c r="J411" s="91"/>
      <c r="K411" s="88"/>
      <c r="L411" s="84"/>
      <c r="M411" s="118"/>
      <c r="N411" s="72">
        <f t="shared" si="47"/>
        <v>0</v>
      </c>
      <c r="O411" s="72">
        <f t="shared" si="45"/>
        <v>0</v>
      </c>
      <c r="P411" s="72">
        <f t="shared" si="48"/>
        <v>0</v>
      </c>
      <c r="Q411" s="72">
        <f t="shared" si="49"/>
        <v>0</v>
      </c>
      <c r="R411" s="1">
        <f t="shared" si="51"/>
        <v>0</v>
      </c>
      <c r="S411" s="72">
        <f t="shared" si="50"/>
        <v>0</v>
      </c>
      <c r="T411" s="72">
        <f t="shared" si="46"/>
        <v>0</v>
      </c>
      <c r="U411" s="72"/>
      <c r="V411" s="72"/>
    </row>
    <row r="412" spans="1:22" s="1" customFormat="1" x14ac:dyDescent="0.3">
      <c r="A412" s="83"/>
      <c r="B412" s="83"/>
      <c r="C412" s="83"/>
      <c r="D412" s="91"/>
      <c r="E412" s="83"/>
      <c r="F412" s="84"/>
      <c r="G412" s="91"/>
      <c r="H412" s="89"/>
      <c r="I412" s="89"/>
      <c r="J412" s="91"/>
      <c r="K412" s="88"/>
      <c r="L412" s="84"/>
      <c r="M412" s="118"/>
      <c r="N412" s="72">
        <f t="shared" si="47"/>
        <v>0</v>
      </c>
      <c r="O412" s="72">
        <f t="shared" si="45"/>
        <v>0</v>
      </c>
      <c r="P412" s="72">
        <f t="shared" si="48"/>
        <v>0</v>
      </c>
      <c r="Q412" s="72">
        <f t="shared" si="49"/>
        <v>0</v>
      </c>
      <c r="R412" s="1">
        <f t="shared" si="51"/>
        <v>0</v>
      </c>
      <c r="S412" s="72">
        <f t="shared" si="50"/>
        <v>0</v>
      </c>
      <c r="T412" s="72">
        <f t="shared" si="46"/>
        <v>0</v>
      </c>
      <c r="U412" s="72"/>
      <c r="V412" s="72"/>
    </row>
    <row r="413" spans="1:22" s="1" customFormat="1" x14ac:dyDescent="0.3">
      <c r="A413" s="83"/>
      <c r="B413" s="83"/>
      <c r="C413" s="83"/>
      <c r="D413" s="91"/>
      <c r="E413" s="83"/>
      <c r="F413" s="84"/>
      <c r="G413" s="91"/>
      <c r="H413" s="89"/>
      <c r="I413" s="89"/>
      <c r="J413" s="91"/>
      <c r="K413" s="88"/>
      <c r="L413" s="84"/>
      <c r="M413" s="118"/>
      <c r="N413" s="72">
        <f t="shared" si="47"/>
        <v>0</v>
      </c>
      <c r="O413" s="72">
        <f t="shared" si="45"/>
        <v>0</v>
      </c>
      <c r="P413" s="72">
        <f t="shared" si="48"/>
        <v>0</v>
      </c>
      <c r="Q413" s="72">
        <f t="shared" si="49"/>
        <v>0</v>
      </c>
      <c r="R413" s="1">
        <f t="shared" si="51"/>
        <v>0</v>
      </c>
      <c r="S413" s="72">
        <f t="shared" si="50"/>
        <v>0</v>
      </c>
      <c r="T413" s="72">
        <f t="shared" si="46"/>
        <v>0</v>
      </c>
      <c r="U413" s="72"/>
      <c r="V413" s="72"/>
    </row>
    <row r="414" spans="1:22" s="1" customFormat="1" x14ac:dyDescent="0.3">
      <c r="A414" s="83"/>
      <c r="B414" s="83"/>
      <c r="C414" s="83"/>
      <c r="D414" s="91"/>
      <c r="E414" s="83"/>
      <c r="F414" s="84"/>
      <c r="G414" s="91"/>
      <c r="H414" s="89"/>
      <c r="I414" s="89"/>
      <c r="J414" s="91"/>
      <c r="K414" s="88"/>
      <c r="L414" s="84"/>
      <c r="M414" s="118"/>
      <c r="N414" s="72">
        <f t="shared" si="47"/>
        <v>0</v>
      </c>
      <c r="O414" s="72">
        <f t="shared" si="45"/>
        <v>0</v>
      </c>
      <c r="P414" s="72">
        <f t="shared" si="48"/>
        <v>0</v>
      </c>
      <c r="Q414" s="72">
        <f t="shared" si="49"/>
        <v>0</v>
      </c>
      <c r="R414" s="1">
        <f t="shared" si="51"/>
        <v>0</v>
      </c>
      <c r="S414" s="72">
        <f t="shared" si="50"/>
        <v>0</v>
      </c>
      <c r="T414" s="72">
        <f t="shared" si="46"/>
        <v>0</v>
      </c>
      <c r="U414" s="72"/>
      <c r="V414" s="72"/>
    </row>
    <row r="415" spans="1:22" s="1" customFormat="1" x14ac:dyDescent="0.3">
      <c r="A415" s="83"/>
      <c r="B415" s="83"/>
      <c r="C415" s="83"/>
      <c r="D415" s="91"/>
      <c r="E415" s="83"/>
      <c r="F415" s="84"/>
      <c r="G415" s="91"/>
      <c r="H415" s="89"/>
      <c r="I415" s="89"/>
      <c r="J415" s="91"/>
      <c r="K415" s="88"/>
      <c r="L415" s="84"/>
      <c r="M415" s="118"/>
      <c r="N415" s="72">
        <f t="shared" si="47"/>
        <v>0</v>
      </c>
      <c r="O415" s="72">
        <f t="shared" si="45"/>
        <v>0</v>
      </c>
      <c r="P415" s="72">
        <f t="shared" si="48"/>
        <v>0</v>
      </c>
      <c r="Q415" s="72">
        <f t="shared" si="49"/>
        <v>0</v>
      </c>
      <c r="R415" s="1">
        <f t="shared" si="51"/>
        <v>0</v>
      </c>
      <c r="S415" s="72">
        <f t="shared" si="50"/>
        <v>0</v>
      </c>
      <c r="T415" s="72">
        <f t="shared" si="46"/>
        <v>0</v>
      </c>
      <c r="U415" s="72"/>
      <c r="V415" s="72"/>
    </row>
    <row r="416" spans="1:22" s="1" customFormat="1" x14ac:dyDescent="0.3">
      <c r="A416" s="83"/>
      <c r="B416" s="83"/>
      <c r="C416" s="83"/>
      <c r="D416" s="91"/>
      <c r="E416" s="83"/>
      <c r="F416" s="84"/>
      <c r="G416" s="91"/>
      <c r="H416" s="89"/>
      <c r="I416" s="89"/>
      <c r="J416" s="91"/>
      <c r="K416" s="88"/>
      <c r="L416" s="84"/>
      <c r="M416" s="118"/>
      <c r="N416" s="72">
        <f t="shared" si="47"/>
        <v>0</v>
      </c>
      <c r="O416" s="72">
        <f t="shared" si="45"/>
        <v>0</v>
      </c>
      <c r="P416" s="72">
        <f t="shared" si="48"/>
        <v>0</v>
      </c>
      <c r="Q416" s="72">
        <f t="shared" si="49"/>
        <v>0</v>
      </c>
      <c r="R416" s="1">
        <f t="shared" si="51"/>
        <v>0</v>
      </c>
      <c r="S416" s="72">
        <f t="shared" si="50"/>
        <v>0</v>
      </c>
      <c r="T416" s="72">
        <f t="shared" si="46"/>
        <v>0</v>
      </c>
      <c r="U416" s="72"/>
      <c r="V416" s="72"/>
    </row>
    <row r="417" spans="1:22" s="1" customFormat="1" x14ac:dyDescent="0.3">
      <c r="A417" s="83"/>
      <c r="B417" s="83"/>
      <c r="C417" s="83"/>
      <c r="D417" s="91"/>
      <c r="E417" s="83"/>
      <c r="F417" s="84"/>
      <c r="G417" s="91"/>
      <c r="H417" s="89"/>
      <c r="I417" s="89"/>
      <c r="J417" s="91"/>
      <c r="K417" s="88"/>
      <c r="L417" s="84"/>
      <c r="M417" s="118"/>
      <c r="N417" s="72">
        <f t="shared" si="47"/>
        <v>0</v>
      </c>
      <c r="O417" s="72">
        <f t="shared" si="45"/>
        <v>0</v>
      </c>
      <c r="P417" s="72">
        <f t="shared" si="48"/>
        <v>0</v>
      </c>
      <c r="Q417" s="72">
        <f t="shared" si="49"/>
        <v>0</v>
      </c>
      <c r="R417" s="1">
        <f t="shared" si="51"/>
        <v>0</v>
      </c>
      <c r="S417" s="72">
        <f t="shared" si="50"/>
        <v>0</v>
      </c>
      <c r="T417" s="72">
        <f t="shared" si="46"/>
        <v>0</v>
      </c>
      <c r="U417" s="72"/>
      <c r="V417" s="72"/>
    </row>
    <row r="418" spans="1:22" s="1" customFormat="1" x14ac:dyDescent="0.3">
      <c r="A418" s="83"/>
      <c r="B418" s="83"/>
      <c r="C418" s="83"/>
      <c r="D418" s="91"/>
      <c r="E418" s="83"/>
      <c r="F418" s="84"/>
      <c r="G418" s="91"/>
      <c r="H418" s="89"/>
      <c r="I418" s="89"/>
      <c r="J418" s="91"/>
      <c r="K418" s="88"/>
      <c r="L418" s="84"/>
      <c r="M418" s="118"/>
      <c r="N418" s="72">
        <f t="shared" si="47"/>
        <v>0</v>
      </c>
      <c r="O418" s="72">
        <f t="shared" si="45"/>
        <v>0</v>
      </c>
      <c r="P418" s="72">
        <f t="shared" si="48"/>
        <v>0</v>
      </c>
      <c r="Q418" s="72">
        <f t="shared" si="49"/>
        <v>0</v>
      </c>
      <c r="R418" s="1">
        <f t="shared" si="51"/>
        <v>0</v>
      </c>
      <c r="S418" s="72">
        <f t="shared" si="50"/>
        <v>0</v>
      </c>
      <c r="T418" s="72">
        <f t="shared" si="46"/>
        <v>0</v>
      </c>
      <c r="U418" s="72"/>
      <c r="V418" s="72"/>
    </row>
    <row r="419" spans="1:22" s="1" customFormat="1" x14ac:dyDescent="0.3">
      <c r="A419" s="83"/>
      <c r="B419" s="83"/>
      <c r="C419" s="83"/>
      <c r="D419" s="91"/>
      <c r="E419" s="83"/>
      <c r="F419" s="84"/>
      <c r="G419" s="91"/>
      <c r="H419" s="89"/>
      <c r="I419" s="89"/>
      <c r="J419" s="91"/>
      <c r="K419" s="88"/>
      <c r="L419" s="84"/>
      <c r="M419" s="118"/>
      <c r="N419" s="72">
        <f t="shared" si="47"/>
        <v>0</v>
      </c>
      <c r="O419" s="72">
        <f t="shared" si="45"/>
        <v>0</v>
      </c>
      <c r="P419" s="72">
        <f t="shared" si="48"/>
        <v>0</v>
      </c>
      <c r="Q419" s="72">
        <f t="shared" si="49"/>
        <v>0</v>
      </c>
      <c r="R419" s="1">
        <f t="shared" si="51"/>
        <v>0</v>
      </c>
      <c r="S419" s="72">
        <f t="shared" si="50"/>
        <v>0</v>
      </c>
      <c r="T419" s="72">
        <f t="shared" si="46"/>
        <v>0</v>
      </c>
      <c r="U419" s="72"/>
      <c r="V419" s="72"/>
    </row>
    <row r="420" spans="1:22" s="1" customFormat="1" x14ac:dyDescent="0.3">
      <c r="A420" s="83"/>
      <c r="B420" s="83"/>
      <c r="C420" s="83"/>
      <c r="D420" s="91"/>
      <c r="E420" s="83"/>
      <c r="F420" s="84"/>
      <c r="G420" s="91"/>
      <c r="H420" s="89"/>
      <c r="I420" s="89"/>
      <c r="J420" s="91"/>
      <c r="K420" s="88"/>
      <c r="L420" s="84"/>
      <c r="M420" s="118"/>
      <c r="N420" s="72">
        <f t="shared" si="47"/>
        <v>0</v>
      </c>
      <c r="O420" s="72">
        <f t="shared" si="45"/>
        <v>0</v>
      </c>
      <c r="P420" s="72">
        <f t="shared" si="48"/>
        <v>0</v>
      </c>
      <c r="Q420" s="72">
        <f t="shared" si="49"/>
        <v>0</v>
      </c>
      <c r="R420" s="1">
        <f t="shared" si="51"/>
        <v>0</v>
      </c>
      <c r="S420" s="72">
        <f t="shared" si="50"/>
        <v>0</v>
      </c>
      <c r="T420" s="72">
        <f t="shared" si="46"/>
        <v>0</v>
      </c>
      <c r="U420" s="72"/>
      <c r="V420" s="72"/>
    </row>
    <row r="421" spans="1:22" s="1" customFormat="1" x14ac:dyDescent="0.3">
      <c r="A421" s="83"/>
      <c r="B421" s="83"/>
      <c r="C421" s="83"/>
      <c r="D421" s="91"/>
      <c r="E421" s="83"/>
      <c r="F421" s="84"/>
      <c r="G421" s="91"/>
      <c r="H421" s="89"/>
      <c r="I421" s="89"/>
      <c r="J421" s="91"/>
      <c r="K421" s="88"/>
      <c r="L421" s="84"/>
      <c r="M421" s="118"/>
      <c r="N421" s="72">
        <f t="shared" si="47"/>
        <v>0</v>
      </c>
      <c r="O421" s="72">
        <f t="shared" si="45"/>
        <v>0</v>
      </c>
      <c r="P421" s="72">
        <f t="shared" si="48"/>
        <v>0</v>
      </c>
      <c r="Q421" s="72">
        <f t="shared" si="49"/>
        <v>0</v>
      </c>
      <c r="R421" s="1">
        <f t="shared" si="51"/>
        <v>0</v>
      </c>
      <c r="S421" s="72">
        <f t="shared" si="50"/>
        <v>0</v>
      </c>
      <c r="T421" s="72">
        <f t="shared" si="46"/>
        <v>0</v>
      </c>
      <c r="U421" s="72"/>
      <c r="V421" s="72"/>
    </row>
    <row r="422" spans="1:22" s="1" customFormat="1" x14ac:dyDescent="0.3">
      <c r="A422" s="83"/>
      <c r="B422" s="83"/>
      <c r="C422" s="83"/>
      <c r="D422" s="91"/>
      <c r="E422" s="83"/>
      <c r="F422" s="84"/>
      <c r="G422" s="91"/>
      <c r="H422" s="89"/>
      <c r="I422" s="89"/>
      <c r="J422" s="91"/>
      <c r="K422" s="88"/>
      <c r="L422" s="84"/>
      <c r="M422" s="118"/>
      <c r="N422" s="72">
        <f t="shared" si="47"/>
        <v>0</v>
      </c>
      <c r="O422" s="72">
        <f t="shared" si="45"/>
        <v>0</v>
      </c>
      <c r="P422" s="72">
        <f t="shared" si="48"/>
        <v>0</v>
      </c>
      <c r="Q422" s="72">
        <f t="shared" si="49"/>
        <v>0</v>
      </c>
      <c r="R422" s="1">
        <f t="shared" si="51"/>
        <v>0</v>
      </c>
      <c r="S422" s="72">
        <f t="shared" si="50"/>
        <v>0</v>
      </c>
      <c r="T422" s="72">
        <f t="shared" si="46"/>
        <v>0</v>
      </c>
      <c r="U422" s="72"/>
      <c r="V422" s="72"/>
    </row>
    <row r="423" spans="1:22" s="1" customFormat="1" x14ac:dyDescent="0.3">
      <c r="A423" s="83"/>
      <c r="B423" s="83"/>
      <c r="C423" s="83"/>
      <c r="D423" s="91"/>
      <c r="E423" s="83"/>
      <c r="F423" s="84"/>
      <c r="G423" s="91"/>
      <c r="H423" s="89"/>
      <c r="I423" s="89"/>
      <c r="J423" s="91"/>
      <c r="K423" s="88"/>
      <c r="L423" s="84"/>
      <c r="M423" s="118"/>
      <c r="N423" s="72">
        <f t="shared" si="47"/>
        <v>0</v>
      </c>
      <c r="O423" s="72">
        <f t="shared" si="45"/>
        <v>0</v>
      </c>
      <c r="P423" s="72">
        <f t="shared" si="48"/>
        <v>0</v>
      </c>
      <c r="Q423" s="72">
        <f t="shared" si="49"/>
        <v>0</v>
      </c>
      <c r="R423" s="1">
        <f t="shared" si="51"/>
        <v>0</v>
      </c>
      <c r="S423" s="72">
        <f t="shared" si="50"/>
        <v>0</v>
      </c>
      <c r="T423" s="72">
        <f t="shared" si="46"/>
        <v>0</v>
      </c>
      <c r="U423" s="72"/>
      <c r="V423" s="72"/>
    </row>
    <row r="424" spans="1:22" s="1" customFormat="1" x14ac:dyDescent="0.3">
      <c r="A424" s="83"/>
      <c r="B424" s="83"/>
      <c r="C424" s="83"/>
      <c r="D424" s="91"/>
      <c r="E424" s="83"/>
      <c r="F424" s="84"/>
      <c r="G424" s="91"/>
      <c r="H424" s="89"/>
      <c r="I424" s="89"/>
      <c r="J424" s="91"/>
      <c r="K424" s="88"/>
      <c r="L424" s="84"/>
      <c r="M424" s="118"/>
      <c r="N424" s="72">
        <f t="shared" si="47"/>
        <v>0</v>
      </c>
      <c r="O424" s="72">
        <f t="shared" si="45"/>
        <v>0</v>
      </c>
      <c r="P424" s="72">
        <f t="shared" si="48"/>
        <v>0</v>
      </c>
      <c r="Q424" s="72">
        <f t="shared" si="49"/>
        <v>0</v>
      </c>
      <c r="R424" s="1">
        <f t="shared" si="51"/>
        <v>0</v>
      </c>
      <c r="S424" s="72">
        <f t="shared" si="50"/>
        <v>0</v>
      </c>
      <c r="T424" s="72">
        <f t="shared" si="46"/>
        <v>0</v>
      </c>
      <c r="U424" s="72"/>
      <c r="V424" s="72"/>
    </row>
    <row r="425" spans="1:22" s="1" customFormat="1" x14ac:dyDescent="0.3">
      <c r="A425" s="83"/>
      <c r="B425" s="83"/>
      <c r="C425" s="83"/>
      <c r="D425" s="91"/>
      <c r="E425" s="83"/>
      <c r="F425" s="84"/>
      <c r="G425" s="91"/>
      <c r="H425" s="89"/>
      <c r="I425" s="89"/>
      <c r="J425" s="91"/>
      <c r="K425" s="88"/>
      <c r="L425" s="84"/>
      <c r="M425" s="118"/>
      <c r="N425" s="72">
        <f t="shared" si="47"/>
        <v>0</v>
      </c>
      <c r="O425" s="72">
        <f t="shared" si="45"/>
        <v>0</v>
      </c>
      <c r="P425" s="72">
        <f t="shared" si="48"/>
        <v>0</v>
      </c>
      <c r="Q425" s="72">
        <f t="shared" si="49"/>
        <v>0</v>
      </c>
      <c r="R425" s="1">
        <f t="shared" si="51"/>
        <v>0</v>
      </c>
      <c r="S425" s="72">
        <f t="shared" si="50"/>
        <v>0</v>
      </c>
      <c r="T425" s="72">
        <f t="shared" si="46"/>
        <v>0</v>
      </c>
      <c r="U425" s="72"/>
      <c r="V425" s="72"/>
    </row>
    <row r="426" spans="1:22" s="1" customFormat="1" x14ac:dyDescent="0.3">
      <c r="A426" s="83"/>
      <c r="B426" s="83"/>
      <c r="C426" s="83"/>
      <c r="D426" s="91"/>
      <c r="E426" s="83"/>
      <c r="F426" s="84"/>
      <c r="G426" s="91"/>
      <c r="H426" s="89"/>
      <c r="I426" s="89"/>
      <c r="J426" s="91"/>
      <c r="K426" s="88"/>
      <c r="L426" s="84"/>
      <c r="M426" s="118"/>
      <c r="N426" s="72">
        <f t="shared" si="47"/>
        <v>0</v>
      </c>
      <c r="O426" s="72">
        <f t="shared" si="45"/>
        <v>0</v>
      </c>
      <c r="P426" s="72">
        <f t="shared" si="48"/>
        <v>0</v>
      </c>
      <c r="Q426" s="72">
        <f t="shared" si="49"/>
        <v>0</v>
      </c>
      <c r="R426" s="1">
        <f t="shared" si="51"/>
        <v>0</v>
      </c>
      <c r="S426" s="72">
        <f t="shared" si="50"/>
        <v>0</v>
      </c>
      <c r="T426" s="72">
        <f t="shared" si="46"/>
        <v>0</v>
      </c>
      <c r="U426" s="72"/>
      <c r="V426" s="72"/>
    </row>
    <row r="427" spans="1:22" s="1" customFormat="1" x14ac:dyDescent="0.3">
      <c r="A427" s="83"/>
      <c r="B427" s="83"/>
      <c r="C427" s="83"/>
      <c r="D427" s="91"/>
      <c r="E427" s="83"/>
      <c r="F427" s="84"/>
      <c r="G427" s="91"/>
      <c r="H427" s="89"/>
      <c r="I427" s="89"/>
      <c r="J427" s="91"/>
      <c r="K427" s="88"/>
      <c r="L427" s="84"/>
      <c r="M427" s="118"/>
      <c r="N427" s="72">
        <f t="shared" si="47"/>
        <v>0</v>
      </c>
      <c r="O427" s="72">
        <f t="shared" si="45"/>
        <v>0</v>
      </c>
      <c r="P427" s="72">
        <f t="shared" si="48"/>
        <v>0</v>
      </c>
      <c r="Q427" s="72">
        <f t="shared" si="49"/>
        <v>0</v>
      </c>
      <c r="R427" s="1">
        <f t="shared" si="51"/>
        <v>0</v>
      </c>
      <c r="S427" s="72">
        <f t="shared" si="50"/>
        <v>0</v>
      </c>
      <c r="T427" s="72">
        <f t="shared" si="46"/>
        <v>0</v>
      </c>
      <c r="U427" s="72"/>
      <c r="V427" s="72"/>
    </row>
    <row r="428" spans="1:22" s="1" customFormat="1" x14ac:dyDescent="0.3">
      <c r="A428" s="83"/>
      <c r="B428" s="83"/>
      <c r="C428" s="83"/>
      <c r="D428" s="91"/>
      <c r="E428" s="83"/>
      <c r="F428" s="84"/>
      <c r="G428" s="91"/>
      <c r="H428" s="89"/>
      <c r="I428" s="89"/>
      <c r="J428" s="91"/>
      <c r="K428" s="88"/>
      <c r="L428" s="84"/>
      <c r="M428" s="118"/>
      <c r="N428" s="72">
        <f t="shared" si="47"/>
        <v>0</v>
      </c>
      <c r="O428" s="72">
        <f t="shared" si="45"/>
        <v>0</v>
      </c>
      <c r="P428" s="72">
        <f t="shared" si="48"/>
        <v>0</v>
      </c>
      <c r="Q428" s="72">
        <f t="shared" si="49"/>
        <v>0</v>
      </c>
      <c r="R428" s="1">
        <f t="shared" si="51"/>
        <v>0</v>
      </c>
      <c r="S428" s="72">
        <f t="shared" si="50"/>
        <v>0</v>
      </c>
      <c r="T428" s="72">
        <f t="shared" si="46"/>
        <v>0</v>
      </c>
      <c r="U428" s="72"/>
      <c r="V428" s="72"/>
    </row>
    <row r="429" spans="1:22" s="1" customFormat="1" x14ac:dyDescent="0.3">
      <c r="A429" s="83"/>
      <c r="B429" s="83"/>
      <c r="C429" s="83"/>
      <c r="D429" s="91"/>
      <c r="E429" s="83"/>
      <c r="F429" s="84"/>
      <c r="G429" s="91"/>
      <c r="H429" s="89"/>
      <c r="I429" s="89"/>
      <c r="J429" s="91"/>
      <c r="K429" s="88"/>
      <c r="L429" s="84"/>
      <c r="M429" s="118"/>
      <c r="N429" s="72">
        <f t="shared" si="47"/>
        <v>0</v>
      </c>
      <c r="O429" s="72">
        <f t="shared" si="45"/>
        <v>0</v>
      </c>
      <c r="P429" s="72">
        <f t="shared" si="48"/>
        <v>0</v>
      </c>
      <c r="Q429" s="72">
        <f t="shared" si="49"/>
        <v>0</v>
      </c>
      <c r="R429" s="1">
        <f t="shared" si="51"/>
        <v>0</v>
      </c>
      <c r="S429" s="72">
        <f t="shared" si="50"/>
        <v>0</v>
      </c>
      <c r="T429" s="72">
        <f t="shared" si="46"/>
        <v>0</v>
      </c>
      <c r="U429" s="72"/>
      <c r="V429" s="72"/>
    </row>
    <row r="430" spans="1:22" s="1" customFormat="1" x14ac:dyDescent="0.3">
      <c r="A430" s="83"/>
      <c r="B430" s="83"/>
      <c r="C430" s="83"/>
      <c r="D430" s="91"/>
      <c r="E430" s="83"/>
      <c r="F430" s="84"/>
      <c r="G430" s="91"/>
      <c r="H430" s="89"/>
      <c r="I430" s="89"/>
      <c r="J430" s="91"/>
      <c r="K430" s="88"/>
      <c r="L430" s="84"/>
      <c r="M430" s="118"/>
      <c r="N430" s="72">
        <f t="shared" si="47"/>
        <v>0</v>
      </c>
      <c r="O430" s="72">
        <f t="shared" si="45"/>
        <v>0</v>
      </c>
      <c r="P430" s="72">
        <f t="shared" si="48"/>
        <v>0</v>
      </c>
      <c r="Q430" s="72">
        <f t="shared" si="49"/>
        <v>0</v>
      </c>
      <c r="R430" s="1">
        <f t="shared" si="51"/>
        <v>0</v>
      </c>
      <c r="S430" s="72">
        <f t="shared" si="50"/>
        <v>0</v>
      </c>
      <c r="T430" s="72">
        <f t="shared" si="46"/>
        <v>0</v>
      </c>
      <c r="U430" s="72"/>
      <c r="V430" s="72"/>
    </row>
    <row r="431" spans="1:22" s="1" customFormat="1" x14ac:dyDescent="0.3">
      <c r="A431" s="83"/>
      <c r="B431" s="83"/>
      <c r="C431" s="83"/>
      <c r="D431" s="91"/>
      <c r="E431" s="83"/>
      <c r="F431" s="84"/>
      <c r="G431" s="91"/>
      <c r="H431" s="89"/>
      <c r="I431" s="89"/>
      <c r="J431" s="91"/>
      <c r="K431" s="88"/>
      <c r="L431" s="84"/>
      <c r="M431" s="118"/>
      <c r="N431" s="72">
        <f t="shared" si="47"/>
        <v>0</v>
      </c>
      <c r="O431" s="72">
        <f t="shared" si="45"/>
        <v>0</v>
      </c>
      <c r="P431" s="72">
        <f t="shared" si="48"/>
        <v>0</v>
      </c>
      <c r="Q431" s="72">
        <f t="shared" si="49"/>
        <v>0</v>
      </c>
      <c r="R431" s="1">
        <f t="shared" si="51"/>
        <v>0</v>
      </c>
      <c r="S431" s="72">
        <f t="shared" si="50"/>
        <v>0</v>
      </c>
      <c r="T431" s="72">
        <f t="shared" si="46"/>
        <v>0</v>
      </c>
      <c r="U431" s="72"/>
      <c r="V431" s="72"/>
    </row>
    <row r="432" spans="1:22" s="1" customFormat="1" x14ac:dyDescent="0.3">
      <c r="A432" s="83"/>
      <c r="B432" s="83"/>
      <c r="C432" s="83"/>
      <c r="D432" s="91"/>
      <c r="E432" s="83"/>
      <c r="F432" s="84"/>
      <c r="G432" s="91"/>
      <c r="H432" s="89"/>
      <c r="I432" s="89"/>
      <c r="J432" s="91"/>
      <c r="K432" s="88"/>
      <c r="L432" s="84"/>
      <c r="M432" s="118"/>
      <c r="N432" s="72">
        <f t="shared" si="47"/>
        <v>0</v>
      </c>
      <c r="O432" s="72">
        <f t="shared" si="45"/>
        <v>0</v>
      </c>
      <c r="P432" s="72">
        <f t="shared" si="48"/>
        <v>0</v>
      </c>
      <c r="Q432" s="72">
        <f t="shared" si="49"/>
        <v>0</v>
      </c>
      <c r="R432" s="1">
        <f t="shared" si="51"/>
        <v>0</v>
      </c>
      <c r="S432" s="72">
        <f t="shared" si="50"/>
        <v>0</v>
      </c>
      <c r="T432" s="72">
        <f t="shared" si="46"/>
        <v>0</v>
      </c>
      <c r="U432" s="72"/>
      <c r="V432" s="72"/>
    </row>
    <row r="433" spans="1:22" s="1" customFormat="1" x14ac:dyDescent="0.3">
      <c r="A433" s="83"/>
      <c r="B433" s="83"/>
      <c r="C433" s="83"/>
      <c r="D433" s="91"/>
      <c r="E433" s="83"/>
      <c r="F433" s="84"/>
      <c r="G433" s="91"/>
      <c r="H433" s="89"/>
      <c r="I433" s="89"/>
      <c r="J433" s="91"/>
      <c r="K433" s="88"/>
      <c r="L433" s="84"/>
      <c r="M433" s="118"/>
      <c r="N433" s="72">
        <f t="shared" si="47"/>
        <v>0</v>
      </c>
      <c r="O433" s="72">
        <f t="shared" si="45"/>
        <v>0</v>
      </c>
      <c r="P433" s="72">
        <f t="shared" si="48"/>
        <v>0</v>
      </c>
      <c r="Q433" s="72">
        <f t="shared" si="49"/>
        <v>0</v>
      </c>
      <c r="R433" s="1">
        <f t="shared" si="51"/>
        <v>0</v>
      </c>
      <c r="S433" s="72">
        <f t="shared" si="50"/>
        <v>0</v>
      </c>
      <c r="T433" s="72">
        <f t="shared" si="46"/>
        <v>0</v>
      </c>
      <c r="U433" s="72"/>
      <c r="V433" s="72"/>
    </row>
    <row r="434" spans="1:22" s="1" customFormat="1" x14ac:dyDescent="0.3">
      <c r="A434" s="83"/>
      <c r="B434" s="83"/>
      <c r="C434" s="83"/>
      <c r="D434" s="91"/>
      <c r="E434" s="83"/>
      <c r="F434" s="84"/>
      <c r="G434" s="91"/>
      <c r="H434" s="89"/>
      <c r="I434" s="89"/>
      <c r="J434" s="91"/>
      <c r="K434" s="88"/>
      <c r="L434" s="84"/>
      <c r="M434" s="118"/>
      <c r="N434" s="72">
        <f t="shared" si="47"/>
        <v>0</v>
      </c>
      <c r="O434" s="72">
        <f t="shared" si="45"/>
        <v>0</v>
      </c>
      <c r="P434" s="72">
        <f t="shared" si="48"/>
        <v>0</v>
      </c>
      <c r="Q434" s="72">
        <f t="shared" si="49"/>
        <v>0</v>
      </c>
      <c r="R434" s="1">
        <f t="shared" si="51"/>
        <v>0</v>
      </c>
      <c r="S434" s="72">
        <f t="shared" si="50"/>
        <v>0</v>
      </c>
      <c r="T434" s="72">
        <f t="shared" si="46"/>
        <v>0</v>
      </c>
      <c r="U434" s="72"/>
      <c r="V434" s="72"/>
    </row>
    <row r="435" spans="1:22" s="1" customFormat="1" x14ac:dyDescent="0.3">
      <c r="A435" s="83"/>
      <c r="B435" s="83"/>
      <c r="C435" s="83"/>
      <c r="D435" s="91"/>
      <c r="E435" s="83"/>
      <c r="F435" s="84"/>
      <c r="G435" s="91"/>
      <c r="H435" s="89"/>
      <c r="I435" s="89"/>
      <c r="J435" s="91"/>
      <c r="K435" s="88"/>
      <c r="L435" s="84"/>
      <c r="M435" s="118"/>
      <c r="N435" s="72">
        <f t="shared" si="47"/>
        <v>0</v>
      </c>
      <c r="O435" s="72">
        <f t="shared" si="45"/>
        <v>0</v>
      </c>
      <c r="P435" s="72">
        <f t="shared" si="48"/>
        <v>0</v>
      </c>
      <c r="Q435" s="72">
        <f t="shared" si="49"/>
        <v>0</v>
      </c>
      <c r="R435" s="1">
        <f t="shared" si="51"/>
        <v>0</v>
      </c>
      <c r="S435" s="72">
        <f t="shared" si="50"/>
        <v>0</v>
      </c>
      <c r="T435" s="72">
        <f t="shared" si="46"/>
        <v>0</v>
      </c>
      <c r="U435" s="72"/>
      <c r="V435" s="72"/>
    </row>
    <row r="436" spans="1:22" s="1" customFormat="1" x14ac:dyDescent="0.3">
      <c r="A436" s="83"/>
      <c r="B436" s="83"/>
      <c r="C436" s="83"/>
      <c r="D436" s="91"/>
      <c r="E436" s="83"/>
      <c r="F436" s="84"/>
      <c r="G436" s="91"/>
      <c r="H436" s="89"/>
      <c r="I436" s="89"/>
      <c r="J436" s="91"/>
      <c r="K436" s="88"/>
      <c r="L436" s="84"/>
      <c r="M436" s="118"/>
      <c r="N436" s="72">
        <f t="shared" si="47"/>
        <v>0</v>
      </c>
      <c r="O436" s="72">
        <f t="shared" si="45"/>
        <v>0</v>
      </c>
      <c r="P436" s="72">
        <f t="shared" si="48"/>
        <v>0</v>
      </c>
      <c r="Q436" s="72">
        <f t="shared" si="49"/>
        <v>0</v>
      </c>
      <c r="R436" s="1">
        <f t="shared" si="51"/>
        <v>0</v>
      </c>
      <c r="S436" s="72">
        <f t="shared" si="50"/>
        <v>0</v>
      </c>
      <c r="T436" s="72">
        <f t="shared" si="46"/>
        <v>0</v>
      </c>
      <c r="U436" s="72"/>
      <c r="V436" s="72"/>
    </row>
    <row r="437" spans="1:22" s="1" customFormat="1" x14ac:dyDescent="0.3">
      <c r="A437" s="83"/>
      <c r="B437" s="83"/>
      <c r="C437" s="83"/>
      <c r="D437" s="91"/>
      <c r="E437" s="83"/>
      <c r="F437" s="84"/>
      <c r="G437" s="91"/>
      <c r="H437" s="89"/>
      <c r="I437" s="89"/>
      <c r="J437" s="91"/>
      <c r="K437" s="88"/>
      <c r="L437" s="84"/>
      <c r="M437" s="118"/>
      <c r="N437" s="72">
        <f t="shared" si="47"/>
        <v>0</v>
      </c>
      <c r="O437" s="72">
        <f t="shared" si="45"/>
        <v>0</v>
      </c>
      <c r="P437" s="72">
        <f t="shared" si="48"/>
        <v>0</v>
      </c>
      <c r="Q437" s="72">
        <f t="shared" si="49"/>
        <v>0</v>
      </c>
      <c r="R437" s="1">
        <f t="shared" si="51"/>
        <v>0</v>
      </c>
      <c r="S437" s="72">
        <f t="shared" si="50"/>
        <v>0</v>
      </c>
      <c r="T437" s="72">
        <f t="shared" si="46"/>
        <v>0</v>
      </c>
      <c r="U437" s="72"/>
      <c r="V437" s="72"/>
    </row>
    <row r="438" spans="1:22" s="1" customFormat="1" x14ac:dyDescent="0.3">
      <c r="A438" s="83"/>
      <c r="B438" s="83"/>
      <c r="C438" s="83"/>
      <c r="D438" s="91"/>
      <c r="E438" s="83"/>
      <c r="F438" s="84"/>
      <c r="G438" s="91"/>
      <c r="H438" s="89"/>
      <c r="I438" s="89"/>
      <c r="J438" s="91"/>
      <c r="K438" s="88"/>
      <c r="L438" s="84"/>
      <c r="M438" s="118"/>
      <c r="N438" s="72">
        <f t="shared" si="47"/>
        <v>0</v>
      </c>
      <c r="O438" s="72">
        <f t="shared" ref="O438:O501" si="52">IF(AND(A438&gt;0,B438&lt;&gt;""),IF(C438="",1,0),0)</f>
        <v>0</v>
      </c>
      <c r="P438" s="72">
        <f t="shared" si="48"/>
        <v>0</v>
      </c>
      <c r="Q438" s="72">
        <f t="shared" si="49"/>
        <v>0</v>
      </c>
      <c r="R438" s="1">
        <f t="shared" si="51"/>
        <v>0</v>
      </c>
      <c r="S438" s="72">
        <f t="shared" si="50"/>
        <v>0</v>
      </c>
      <c r="T438" s="72">
        <f t="shared" si="46"/>
        <v>0</v>
      </c>
      <c r="U438" s="72"/>
      <c r="V438" s="72"/>
    </row>
    <row r="439" spans="1:22" s="1" customFormat="1" x14ac:dyDescent="0.3">
      <c r="A439" s="83"/>
      <c r="B439" s="83"/>
      <c r="C439" s="83"/>
      <c r="D439" s="91"/>
      <c r="E439" s="83"/>
      <c r="F439" s="84"/>
      <c r="G439" s="91"/>
      <c r="H439" s="89"/>
      <c r="I439" s="89"/>
      <c r="J439" s="91"/>
      <c r="K439" s="88"/>
      <c r="L439" s="84"/>
      <c r="M439" s="118"/>
      <c r="N439" s="72">
        <f t="shared" si="47"/>
        <v>0</v>
      </c>
      <c r="O439" s="72">
        <f t="shared" si="52"/>
        <v>0</v>
      </c>
      <c r="P439" s="72">
        <f t="shared" si="48"/>
        <v>0</v>
      </c>
      <c r="Q439" s="72">
        <f t="shared" si="49"/>
        <v>0</v>
      </c>
      <c r="R439" s="1">
        <f t="shared" si="51"/>
        <v>0</v>
      </c>
      <c r="S439" s="72">
        <f t="shared" si="50"/>
        <v>0</v>
      </c>
      <c r="T439" s="72">
        <f t="shared" si="46"/>
        <v>0</v>
      </c>
      <c r="U439" s="72"/>
      <c r="V439" s="72"/>
    </row>
    <row r="440" spans="1:22" s="1" customFormat="1" x14ac:dyDescent="0.3">
      <c r="A440" s="83"/>
      <c r="B440" s="83"/>
      <c r="C440" s="83"/>
      <c r="D440" s="91"/>
      <c r="E440" s="83"/>
      <c r="F440" s="84"/>
      <c r="G440" s="91"/>
      <c r="H440" s="89"/>
      <c r="I440" s="89"/>
      <c r="J440" s="91"/>
      <c r="K440" s="88"/>
      <c r="L440" s="84"/>
      <c r="M440" s="118"/>
      <c r="N440" s="72">
        <f t="shared" si="47"/>
        <v>0</v>
      </c>
      <c r="O440" s="72">
        <f t="shared" si="52"/>
        <v>0</v>
      </c>
      <c r="P440" s="72">
        <f t="shared" si="48"/>
        <v>0</v>
      </c>
      <c r="Q440" s="72">
        <f t="shared" si="49"/>
        <v>0</v>
      </c>
      <c r="R440" s="1">
        <f t="shared" si="51"/>
        <v>0</v>
      </c>
      <c r="S440" s="72">
        <f t="shared" si="50"/>
        <v>0</v>
      </c>
      <c r="T440" s="72">
        <f t="shared" si="46"/>
        <v>0</v>
      </c>
      <c r="U440" s="72"/>
      <c r="V440" s="72"/>
    </row>
    <row r="441" spans="1:22" s="1" customFormat="1" x14ac:dyDescent="0.3">
      <c r="A441" s="83"/>
      <c r="B441" s="83"/>
      <c r="C441" s="83"/>
      <c r="D441" s="91"/>
      <c r="E441" s="83"/>
      <c r="F441" s="84"/>
      <c r="G441" s="91"/>
      <c r="H441" s="89"/>
      <c r="I441" s="89"/>
      <c r="J441" s="91"/>
      <c r="K441" s="88"/>
      <c r="L441" s="84"/>
      <c r="M441" s="118"/>
      <c r="N441" s="72">
        <f t="shared" si="47"/>
        <v>0</v>
      </c>
      <c r="O441" s="72">
        <f t="shared" si="52"/>
        <v>0</v>
      </c>
      <c r="P441" s="72">
        <f t="shared" si="48"/>
        <v>0</v>
      </c>
      <c r="Q441" s="72">
        <f t="shared" si="49"/>
        <v>0</v>
      </c>
      <c r="R441" s="1">
        <f t="shared" si="51"/>
        <v>0</v>
      </c>
      <c r="S441" s="72">
        <f t="shared" si="50"/>
        <v>0</v>
      </c>
      <c r="T441" s="72">
        <f t="shared" si="46"/>
        <v>0</v>
      </c>
      <c r="U441" s="72"/>
      <c r="V441" s="72"/>
    </row>
    <row r="442" spans="1:22" s="1" customFormat="1" x14ac:dyDescent="0.3">
      <c r="A442" s="83"/>
      <c r="B442" s="83"/>
      <c r="C442" s="83"/>
      <c r="D442" s="91"/>
      <c r="E442" s="83"/>
      <c r="F442" s="84"/>
      <c r="G442" s="91"/>
      <c r="H442" s="89"/>
      <c r="I442" s="89"/>
      <c r="J442" s="91"/>
      <c r="K442" s="88"/>
      <c r="L442" s="84"/>
      <c r="M442" s="118"/>
      <c r="N442" s="72">
        <f t="shared" si="47"/>
        <v>0</v>
      </c>
      <c r="O442" s="72">
        <f t="shared" si="52"/>
        <v>0</v>
      </c>
      <c r="P442" s="72">
        <f t="shared" si="48"/>
        <v>0</v>
      </c>
      <c r="Q442" s="72">
        <f t="shared" si="49"/>
        <v>0</v>
      </c>
      <c r="R442" s="1">
        <f t="shared" si="51"/>
        <v>0</v>
      </c>
      <c r="S442" s="72">
        <f t="shared" si="50"/>
        <v>0</v>
      </c>
      <c r="T442" s="72">
        <f t="shared" si="46"/>
        <v>0</v>
      </c>
      <c r="U442" s="72"/>
      <c r="V442" s="72"/>
    </row>
    <row r="443" spans="1:22" s="1" customFormat="1" x14ac:dyDescent="0.3">
      <c r="A443" s="83"/>
      <c r="B443" s="83"/>
      <c r="C443" s="83"/>
      <c r="D443" s="91"/>
      <c r="E443" s="83"/>
      <c r="F443" s="84"/>
      <c r="G443" s="91"/>
      <c r="H443" s="89"/>
      <c r="I443" s="89"/>
      <c r="J443" s="91"/>
      <c r="K443" s="88"/>
      <c r="L443" s="84"/>
      <c r="M443" s="118"/>
      <c r="N443" s="72">
        <f t="shared" si="47"/>
        <v>0</v>
      </c>
      <c r="O443" s="72">
        <f t="shared" si="52"/>
        <v>0</v>
      </c>
      <c r="P443" s="72">
        <f t="shared" si="48"/>
        <v>0</v>
      </c>
      <c r="Q443" s="72">
        <f t="shared" si="49"/>
        <v>0</v>
      </c>
      <c r="R443" s="1">
        <f t="shared" si="51"/>
        <v>0</v>
      </c>
      <c r="S443" s="72">
        <f t="shared" si="50"/>
        <v>0</v>
      </c>
      <c r="T443" s="72">
        <f t="shared" si="46"/>
        <v>0</v>
      </c>
      <c r="U443" s="72"/>
      <c r="V443" s="72"/>
    </row>
    <row r="444" spans="1:22" s="1" customFormat="1" x14ac:dyDescent="0.3">
      <c r="A444" s="83"/>
      <c r="B444" s="83"/>
      <c r="C444" s="83"/>
      <c r="D444" s="91"/>
      <c r="E444" s="83"/>
      <c r="F444" s="84"/>
      <c r="G444" s="91"/>
      <c r="H444" s="89"/>
      <c r="I444" s="89"/>
      <c r="J444" s="91"/>
      <c r="K444" s="88"/>
      <c r="L444" s="84"/>
      <c r="M444" s="118"/>
      <c r="N444" s="72">
        <f t="shared" si="47"/>
        <v>0</v>
      </c>
      <c r="O444" s="72">
        <f t="shared" si="52"/>
        <v>0</v>
      </c>
      <c r="P444" s="72">
        <f t="shared" si="48"/>
        <v>0</v>
      </c>
      <c r="Q444" s="72">
        <f t="shared" si="49"/>
        <v>0</v>
      </c>
      <c r="R444" s="1">
        <f t="shared" si="51"/>
        <v>0</v>
      </c>
      <c r="S444" s="72">
        <f t="shared" si="50"/>
        <v>0</v>
      </c>
      <c r="T444" s="72">
        <f t="shared" si="46"/>
        <v>0</v>
      </c>
      <c r="U444" s="72"/>
      <c r="V444" s="72"/>
    </row>
    <row r="445" spans="1:22" s="1" customFormat="1" x14ac:dyDescent="0.3">
      <c r="A445" s="83"/>
      <c r="B445" s="83"/>
      <c r="C445" s="83"/>
      <c r="D445" s="91"/>
      <c r="E445" s="83"/>
      <c r="F445" s="84"/>
      <c r="G445" s="91"/>
      <c r="H445" s="89"/>
      <c r="I445" s="89"/>
      <c r="J445" s="91"/>
      <c r="K445" s="88"/>
      <c r="L445" s="84"/>
      <c r="M445" s="118"/>
      <c r="N445" s="72">
        <f t="shared" si="47"/>
        <v>0</v>
      </c>
      <c r="O445" s="72">
        <f t="shared" si="52"/>
        <v>0</v>
      </c>
      <c r="P445" s="72">
        <f t="shared" si="48"/>
        <v>0</v>
      </c>
      <c r="Q445" s="72">
        <f t="shared" si="49"/>
        <v>0</v>
      </c>
      <c r="R445" s="1">
        <f t="shared" si="51"/>
        <v>0</v>
      </c>
      <c r="S445" s="72">
        <f t="shared" si="50"/>
        <v>0</v>
      </c>
      <c r="T445" s="72">
        <f t="shared" si="46"/>
        <v>0</v>
      </c>
      <c r="U445" s="72"/>
      <c r="V445" s="72"/>
    </row>
    <row r="446" spans="1:22" s="1" customFormat="1" x14ac:dyDescent="0.3">
      <c r="A446" s="83"/>
      <c r="B446" s="83"/>
      <c r="C446" s="83"/>
      <c r="D446" s="91"/>
      <c r="E446" s="83"/>
      <c r="F446" s="84"/>
      <c r="G446" s="91"/>
      <c r="H446" s="89"/>
      <c r="I446" s="89"/>
      <c r="J446" s="91"/>
      <c r="K446" s="88"/>
      <c r="L446" s="84"/>
      <c r="M446" s="118"/>
      <c r="N446" s="72">
        <f t="shared" si="47"/>
        <v>0</v>
      </c>
      <c r="O446" s="72">
        <f t="shared" si="52"/>
        <v>0</v>
      </c>
      <c r="P446" s="72">
        <f t="shared" si="48"/>
        <v>0</v>
      </c>
      <c r="Q446" s="72">
        <f t="shared" si="49"/>
        <v>0</v>
      </c>
      <c r="R446" s="1">
        <f t="shared" si="51"/>
        <v>0</v>
      </c>
      <c r="S446" s="72">
        <f t="shared" si="50"/>
        <v>0</v>
      </c>
      <c r="T446" s="72">
        <f t="shared" si="46"/>
        <v>0</v>
      </c>
      <c r="U446" s="72"/>
      <c r="V446" s="72"/>
    </row>
    <row r="447" spans="1:22" s="1" customFormat="1" x14ac:dyDescent="0.3">
      <c r="A447" s="83"/>
      <c r="B447" s="83"/>
      <c r="C447" s="83"/>
      <c r="D447" s="91"/>
      <c r="E447" s="83"/>
      <c r="F447" s="84"/>
      <c r="G447" s="91"/>
      <c r="H447" s="89"/>
      <c r="I447" s="89"/>
      <c r="J447" s="91"/>
      <c r="K447" s="88"/>
      <c r="L447" s="84"/>
      <c r="M447" s="118"/>
      <c r="N447" s="72">
        <f t="shared" si="47"/>
        <v>0</v>
      </c>
      <c r="O447" s="72">
        <f t="shared" si="52"/>
        <v>0</v>
      </c>
      <c r="P447" s="72">
        <f t="shared" si="48"/>
        <v>0</v>
      </c>
      <c r="Q447" s="72">
        <f t="shared" si="49"/>
        <v>0</v>
      </c>
      <c r="R447" s="1">
        <f t="shared" si="51"/>
        <v>0</v>
      </c>
      <c r="S447" s="72">
        <f t="shared" si="50"/>
        <v>0</v>
      </c>
      <c r="T447" s="72">
        <f t="shared" si="46"/>
        <v>0</v>
      </c>
      <c r="U447" s="72"/>
      <c r="V447" s="72"/>
    </row>
    <row r="448" spans="1:22" s="1" customFormat="1" x14ac:dyDescent="0.3">
      <c r="A448" s="83"/>
      <c r="B448" s="83"/>
      <c r="C448" s="83"/>
      <c r="D448" s="91"/>
      <c r="E448" s="83"/>
      <c r="F448" s="84"/>
      <c r="G448" s="91"/>
      <c r="H448" s="89"/>
      <c r="I448" s="89"/>
      <c r="J448" s="91"/>
      <c r="K448" s="88"/>
      <c r="L448" s="84"/>
      <c r="M448" s="118"/>
      <c r="N448" s="72">
        <f t="shared" si="47"/>
        <v>0</v>
      </c>
      <c r="O448" s="72">
        <f t="shared" si="52"/>
        <v>0</v>
      </c>
      <c r="P448" s="72">
        <f t="shared" si="48"/>
        <v>0</v>
      </c>
      <c r="Q448" s="72">
        <f t="shared" si="49"/>
        <v>0</v>
      </c>
      <c r="R448" s="1">
        <f t="shared" si="51"/>
        <v>0</v>
      </c>
      <c r="S448" s="72">
        <f t="shared" si="50"/>
        <v>0</v>
      </c>
      <c r="T448" s="72">
        <f t="shared" si="46"/>
        <v>0</v>
      </c>
      <c r="U448" s="72"/>
      <c r="V448" s="72"/>
    </row>
    <row r="449" spans="1:22" s="1" customFormat="1" x14ac:dyDescent="0.3">
      <c r="A449" s="83"/>
      <c r="B449" s="83"/>
      <c r="C449" s="83"/>
      <c r="D449" s="91"/>
      <c r="E449" s="83"/>
      <c r="F449" s="84"/>
      <c r="G449" s="91"/>
      <c r="H449" s="89"/>
      <c r="I449" s="89"/>
      <c r="J449" s="91"/>
      <c r="K449" s="88"/>
      <c r="L449" s="84"/>
      <c r="M449" s="118"/>
      <c r="N449" s="72">
        <f t="shared" si="47"/>
        <v>0</v>
      </c>
      <c r="O449" s="72">
        <f t="shared" si="52"/>
        <v>0</v>
      </c>
      <c r="P449" s="72">
        <f t="shared" si="48"/>
        <v>0</v>
      </c>
      <c r="Q449" s="72">
        <f t="shared" si="49"/>
        <v>0</v>
      </c>
      <c r="R449" s="1">
        <f t="shared" si="51"/>
        <v>0</v>
      </c>
      <c r="S449" s="72">
        <f t="shared" si="50"/>
        <v>0</v>
      </c>
      <c r="T449" s="72">
        <f t="shared" si="46"/>
        <v>0</v>
      </c>
      <c r="U449" s="72"/>
      <c r="V449" s="72"/>
    </row>
    <row r="450" spans="1:22" s="1" customFormat="1" x14ac:dyDescent="0.3">
      <c r="A450" s="83"/>
      <c r="B450" s="83"/>
      <c r="C450" s="83"/>
      <c r="D450" s="91"/>
      <c r="E450" s="83"/>
      <c r="F450" s="84"/>
      <c r="G450" s="91"/>
      <c r="H450" s="89"/>
      <c r="I450" s="89"/>
      <c r="J450" s="91"/>
      <c r="K450" s="88"/>
      <c r="L450" s="84"/>
      <c r="M450" s="118"/>
      <c r="N450" s="72">
        <f t="shared" si="47"/>
        <v>0</v>
      </c>
      <c r="O450" s="72">
        <f t="shared" si="52"/>
        <v>0</v>
      </c>
      <c r="P450" s="72">
        <f t="shared" si="48"/>
        <v>0</v>
      </c>
      <c r="Q450" s="72">
        <f t="shared" si="49"/>
        <v>0</v>
      </c>
      <c r="R450" s="1">
        <f t="shared" si="51"/>
        <v>0</v>
      </c>
      <c r="S450" s="72">
        <f t="shared" si="50"/>
        <v>0</v>
      </c>
      <c r="T450" s="72">
        <f t="shared" si="46"/>
        <v>0</v>
      </c>
      <c r="U450" s="72"/>
      <c r="V450" s="72"/>
    </row>
    <row r="451" spans="1:22" s="1" customFormat="1" x14ac:dyDescent="0.3">
      <c r="A451" s="83"/>
      <c r="B451" s="83"/>
      <c r="C451" s="83"/>
      <c r="D451" s="91"/>
      <c r="E451" s="83"/>
      <c r="F451" s="84"/>
      <c r="G451" s="91"/>
      <c r="H451" s="89"/>
      <c r="I451" s="89"/>
      <c r="J451" s="91"/>
      <c r="K451" s="88"/>
      <c r="L451" s="84"/>
      <c r="M451" s="118"/>
      <c r="N451" s="72">
        <f t="shared" si="47"/>
        <v>0</v>
      </c>
      <c r="O451" s="72">
        <f t="shared" si="52"/>
        <v>0</v>
      </c>
      <c r="P451" s="72">
        <f t="shared" si="48"/>
        <v>0</v>
      </c>
      <c r="Q451" s="72">
        <f t="shared" si="49"/>
        <v>0</v>
      </c>
      <c r="R451" s="1">
        <f t="shared" si="51"/>
        <v>0</v>
      </c>
      <c r="S451" s="72">
        <f t="shared" si="50"/>
        <v>0</v>
      </c>
      <c r="T451" s="72">
        <f t="shared" si="46"/>
        <v>0</v>
      </c>
      <c r="U451" s="72"/>
      <c r="V451" s="72"/>
    </row>
    <row r="452" spans="1:22" s="1" customFormat="1" x14ac:dyDescent="0.3">
      <c r="A452" s="83"/>
      <c r="B452" s="83"/>
      <c r="C452" s="83"/>
      <c r="D452" s="91"/>
      <c r="E452" s="83"/>
      <c r="F452" s="84"/>
      <c r="G452" s="91"/>
      <c r="H452" s="89"/>
      <c r="I452" s="89"/>
      <c r="J452" s="91"/>
      <c r="K452" s="88"/>
      <c r="L452" s="84"/>
      <c r="M452" s="118"/>
      <c r="N452" s="72">
        <f t="shared" si="47"/>
        <v>0</v>
      </c>
      <c r="O452" s="72">
        <f t="shared" si="52"/>
        <v>0</v>
      </c>
      <c r="P452" s="72">
        <f t="shared" si="48"/>
        <v>0</v>
      </c>
      <c r="Q452" s="72">
        <f t="shared" si="49"/>
        <v>0</v>
      </c>
      <c r="R452" s="1">
        <f t="shared" si="51"/>
        <v>0</v>
      </c>
      <c r="S452" s="72">
        <f t="shared" si="50"/>
        <v>0</v>
      </c>
      <c r="T452" s="72">
        <f t="shared" si="46"/>
        <v>0</v>
      </c>
      <c r="U452" s="72"/>
      <c r="V452" s="72"/>
    </row>
    <row r="453" spans="1:22" s="1" customFormat="1" x14ac:dyDescent="0.3">
      <c r="A453" s="83"/>
      <c r="B453" s="83"/>
      <c r="C453" s="83"/>
      <c r="D453" s="91"/>
      <c r="E453" s="83"/>
      <c r="F453" s="84"/>
      <c r="G453" s="91"/>
      <c r="H453" s="89"/>
      <c r="I453" s="89"/>
      <c r="J453" s="91"/>
      <c r="K453" s="88"/>
      <c r="L453" s="84"/>
      <c r="M453" s="118"/>
      <c r="N453" s="72">
        <f t="shared" si="47"/>
        <v>0</v>
      </c>
      <c r="O453" s="72">
        <f t="shared" si="52"/>
        <v>0</v>
      </c>
      <c r="P453" s="72">
        <f t="shared" si="48"/>
        <v>0</v>
      </c>
      <c r="Q453" s="72">
        <f t="shared" si="49"/>
        <v>0</v>
      </c>
      <c r="R453" s="1">
        <f t="shared" si="51"/>
        <v>0</v>
      </c>
      <c r="S453" s="72">
        <f t="shared" si="50"/>
        <v>0</v>
      </c>
      <c r="T453" s="72">
        <f t="shared" si="46"/>
        <v>0</v>
      </c>
      <c r="U453" s="72"/>
      <c r="V453" s="72"/>
    </row>
    <row r="454" spans="1:22" s="1" customFormat="1" x14ac:dyDescent="0.3">
      <c r="A454" s="83"/>
      <c r="B454" s="83"/>
      <c r="C454" s="83"/>
      <c r="D454" s="91"/>
      <c r="E454" s="83"/>
      <c r="F454" s="84"/>
      <c r="G454" s="91"/>
      <c r="H454" s="89"/>
      <c r="I454" s="89"/>
      <c r="J454" s="91"/>
      <c r="K454" s="88"/>
      <c r="L454" s="84"/>
      <c r="M454" s="118"/>
      <c r="N454" s="72">
        <f t="shared" si="47"/>
        <v>0</v>
      </c>
      <c r="O454" s="72">
        <f t="shared" si="52"/>
        <v>0</v>
      </c>
      <c r="P454" s="72">
        <f t="shared" si="48"/>
        <v>0</v>
      </c>
      <c r="Q454" s="72">
        <f t="shared" si="49"/>
        <v>0</v>
      </c>
      <c r="R454" s="1">
        <f t="shared" si="51"/>
        <v>0</v>
      </c>
      <c r="S454" s="72">
        <f t="shared" si="50"/>
        <v>0</v>
      </c>
      <c r="T454" s="72">
        <f t="shared" si="46"/>
        <v>0</v>
      </c>
      <c r="U454" s="72"/>
      <c r="V454" s="72"/>
    </row>
    <row r="455" spans="1:22" s="1" customFormat="1" x14ac:dyDescent="0.3">
      <c r="A455" s="83"/>
      <c r="B455" s="83"/>
      <c r="C455" s="83"/>
      <c r="D455" s="91"/>
      <c r="E455" s="83"/>
      <c r="F455" s="84"/>
      <c r="G455" s="91"/>
      <c r="H455" s="89"/>
      <c r="I455" s="89"/>
      <c r="J455" s="91"/>
      <c r="K455" s="88"/>
      <c r="L455" s="84"/>
      <c r="M455" s="118"/>
      <c r="N455" s="72">
        <f t="shared" si="47"/>
        <v>0</v>
      </c>
      <c r="O455" s="72">
        <f t="shared" si="52"/>
        <v>0</v>
      </c>
      <c r="P455" s="72">
        <f t="shared" si="48"/>
        <v>0</v>
      </c>
      <c r="Q455" s="72">
        <f t="shared" si="49"/>
        <v>0</v>
      </c>
      <c r="R455" s="1">
        <f t="shared" si="51"/>
        <v>0</v>
      </c>
      <c r="S455" s="72">
        <f t="shared" si="50"/>
        <v>0</v>
      </c>
      <c r="T455" s="72">
        <f t="shared" ref="T455:T518" si="53">IF(B455&lt;&gt;"",IF(SUM(G455:J455)&gt;0,0,IF(D455&gt;0,0,1)),0)</f>
        <v>0</v>
      </c>
      <c r="U455" s="72"/>
      <c r="V455" s="72"/>
    </row>
    <row r="456" spans="1:22" s="1" customFormat="1" x14ac:dyDescent="0.3">
      <c r="A456" s="83"/>
      <c r="B456" s="83"/>
      <c r="C456" s="83"/>
      <c r="D456" s="91"/>
      <c r="E456" s="83"/>
      <c r="F456" s="84"/>
      <c r="G456" s="91"/>
      <c r="H456" s="89"/>
      <c r="I456" s="89"/>
      <c r="J456" s="91"/>
      <c r="K456" s="88"/>
      <c r="L456" s="84"/>
      <c r="M456" s="118"/>
      <c r="N456" s="72">
        <f t="shared" ref="N456:N519" si="54">IF(C456&lt;&gt;"",IF(B456="",1,0),0)</f>
        <v>0</v>
      </c>
      <c r="O456" s="72">
        <f t="shared" si="52"/>
        <v>0</v>
      </c>
      <c r="P456" s="72">
        <f t="shared" ref="P456:P519" si="55">IF(OR(H456&gt;0,G456&gt;0),IF(E456="",1,0),0)</f>
        <v>0</v>
      </c>
      <c r="Q456" s="72">
        <f t="shared" ref="Q456:Q519" si="56">IF(E456&lt;&gt;"",IF(F456&gt;0,0,1),0)</f>
        <v>0</v>
      </c>
      <c r="R456" s="1">
        <f t="shared" si="51"/>
        <v>0</v>
      </c>
      <c r="S456" s="72">
        <f t="shared" si="50"/>
        <v>0</v>
      </c>
      <c r="T456" s="72">
        <f t="shared" si="53"/>
        <v>0</v>
      </c>
      <c r="U456" s="72"/>
      <c r="V456" s="72"/>
    </row>
    <row r="457" spans="1:22" s="1" customFormat="1" x14ac:dyDescent="0.3">
      <c r="A457" s="83"/>
      <c r="B457" s="83"/>
      <c r="C457" s="83"/>
      <c r="D457" s="91"/>
      <c r="E457" s="83"/>
      <c r="F457" s="84"/>
      <c r="G457" s="91"/>
      <c r="H457" s="89"/>
      <c r="I457" s="89"/>
      <c r="J457" s="91"/>
      <c r="K457" s="88"/>
      <c r="L457" s="84"/>
      <c r="M457" s="118"/>
      <c r="N457" s="72">
        <f t="shared" si="54"/>
        <v>0</v>
      </c>
      <c r="O457" s="72">
        <f t="shared" si="52"/>
        <v>0</v>
      </c>
      <c r="P457" s="72">
        <f t="shared" si="55"/>
        <v>0</v>
      </c>
      <c r="Q457" s="72">
        <f t="shared" si="56"/>
        <v>0</v>
      </c>
      <c r="R457" s="1">
        <f t="shared" si="51"/>
        <v>0</v>
      </c>
      <c r="S457" s="72">
        <f t="shared" si="50"/>
        <v>0</v>
      </c>
      <c r="T457" s="72">
        <f t="shared" si="53"/>
        <v>0</v>
      </c>
      <c r="U457" s="72"/>
      <c r="V457" s="72"/>
    </row>
    <row r="458" spans="1:22" s="1" customFormat="1" x14ac:dyDescent="0.3">
      <c r="A458" s="83"/>
      <c r="B458" s="83"/>
      <c r="C458" s="83"/>
      <c r="D458" s="91"/>
      <c r="E458" s="83"/>
      <c r="F458" s="84"/>
      <c r="G458" s="91"/>
      <c r="H458" s="89"/>
      <c r="I458" s="89"/>
      <c r="J458" s="91"/>
      <c r="K458" s="88"/>
      <c r="L458" s="84"/>
      <c r="M458" s="118"/>
      <c r="N458" s="72">
        <f t="shared" si="54"/>
        <v>0</v>
      </c>
      <c r="O458" s="72">
        <f t="shared" si="52"/>
        <v>0</v>
      </c>
      <c r="P458" s="72">
        <f t="shared" si="55"/>
        <v>0</v>
      </c>
      <c r="Q458" s="72">
        <f t="shared" si="56"/>
        <v>0</v>
      </c>
      <c r="R458" s="1">
        <f t="shared" si="51"/>
        <v>0</v>
      </c>
      <c r="S458" s="72">
        <f t="shared" si="50"/>
        <v>0</v>
      </c>
      <c r="T458" s="72">
        <f t="shared" si="53"/>
        <v>0</v>
      </c>
      <c r="U458" s="72"/>
      <c r="V458" s="72"/>
    </row>
    <row r="459" spans="1:22" s="1" customFormat="1" x14ac:dyDescent="0.3">
      <c r="A459" s="83"/>
      <c r="B459" s="83"/>
      <c r="C459" s="83"/>
      <c r="D459" s="91"/>
      <c r="E459" s="83"/>
      <c r="F459" s="84"/>
      <c r="G459" s="91"/>
      <c r="H459" s="89"/>
      <c r="I459" s="89"/>
      <c r="J459" s="91"/>
      <c r="K459" s="88"/>
      <c r="L459" s="84"/>
      <c r="M459" s="118"/>
      <c r="N459" s="72">
        <f t="shared" si="54"/>
        <v>0</v>
      </c>
      <c r="O459" s="72">
        <f t="shared" si="52"/>
        <v>0</v>
      </c>
      <c r="P459" s="72">
        <f t="shared" si="55"/>
        <v>0</v>
      </c>
      <c r="Q459" s="72">
        <f t="shared" si="56"/>
        <v>0</v>
      </c>
      <c r="R459" s="1">
        <f t="shared" si="51"/>
        <v>0</v>
      </c>
      <c r="S459" s="72">
        <f t="shared" si="50"/>
        <v>0</v>
      </c>
      <c r="T459" s="72">
        <f t="shared" si="53"/>
        <v>0</v>
      </c>
      <c r="U459" s="72"/>
      <c r="V459" s="72"/>
    </row>
    <row r="460" spans="1:22" s="1" customFormat="1" x14ac:dyDescent="0.3">
      <c r="A460" s="83"/>
      <c r="B460" s="83"/>
      <c r="C460" s="83"/>
      <c r="D460" s="91"/>
      <c r="E460" s="83"/>
      <c r="F460" s="84"/>
      <c r="G460" s="91"/>
      <c r="H460" s="89"/>
      <c r="I460" s="89"/>
      <c r="J460" s="91"/>
      <c r="K460" s="88"/>
      <c r="L460" s="84"/>
      <c r="M460" s="118"/>
      <c r="N460" s="72">
        <f t="shared" si="54"/>
        <v>0</v>
      </c>
      <c r="O460" s="72">
        <f t="shared" si="52"/>
        <v>0</v>
      </c>
      <c r="P460" s="72">
        <f t="shared" si="55"/>
        <v>0</v>
      </c>
      <c r="Q460" s="72">
        <f t="shared" si="56"/>
        <v>0</v>
      </c>
      <c r="R460" s="1">
        <f t="shared" si="51"/>
        <v>0</v>
      </c>
      <c r="S460" s="72">
        <f t="shared" si="50"/>
        <v>0</v>
      </c>
      <c r="T460" s="72">
        <f t="shared" si="53"/>
        <v>0</v>
      </c>
      <c r="U460" s="72"/>
      <c r="V460" s="72"/>
    </row>
    <row r="461" spans="1:22" s="1" customFormat="1" x14ac:dyDescent="0.3">
      <c r="A461" s="83"/>
      <c r="B461" s="83"/>
      <c r="C461" s="83"/>
      <c r="D461" s="91"/>
      <c r="E461" s="83"/>
      <c r="F461" s="84"/>
      <c r="G461" s="91"/>
      <c r="H461" s="89"/>
      <c r="I461" s="89"/>
      <c r="J461" s="91"/>
      <c r="K461" s="88"/>
      <c r="L461" s="84"/>
      <c r="M461" s="118"/>
      <c r="N461" s="72">
        <f t="shared" si="54"/>
        <v>0</v>
      </c>
      <c r="O461" s="72">
        <f t="shared" si="52"/>
        <v>0</v>
      </c>
      <c r="P461" s="72">
        <f t="shared" si="55"/>
        <v>0</v>
      </c>
      <c r="Q461" s="72">
        <f t="shared" si="56"/>
        <v>0</v>
      </c>
      <c r="R461" s="1">
        <f t="shared" si="51"/>
        <v>0</v>
      </c>
      <c r="S461" s="72">
        <f t="shared" si="50"/>
        <v>0</v>
      </c>
      <c r="T461" s="72">
        <f t="shared" si="53"/>
        <v>0</v>
      </c>
      <c r="U461" s="72"/>
      <c r="V461" s="72"/>
    </row>
    <row r="462" spans="1:22" s="1" customFormat="1" x14ac:dyDescent="0.3">
      <c r="A462" s="83"/>
      <c r="B462" s="83"/>
      <c r="C462" s="83"/>
      <c r="D462" s="91"/>
      <c r="E462" s="83"/>
      <c r="F462" s="84"/>
      <c r="G462" s="91"/>
      <c r="H462" s="89"/>
      <c r="I462" s="89"/>
      <c r="J462" s="91"/>
      <c r="K462" s="88"/>
      <c r="L462" s="84"/>
      <c r="M462" s="118"/>
      <c r="N462" s="72">
        <f t="shared" si="54"/>
        <v>0</v>
      </c>
      <c r="O462" s="72">
        <f t="shared" si="52"/>
        <v>0</v>
      </c>
      <c r="P462" s="72">
        <f t="shared" si="55"/>
        <v>0</v>
      </c>
      <c r="Q462" s="72">
        <f t="shared" si="56"/>
        <v>0</v>
      </c>
      <c r="R462" s="1">
        <f t="shared" si="51"/>
        <v>0</v>
      </c>
      <c r="S462" s="72">
        <f t="shared" si="50"/>
        <v>0</v>
      </c>
      <c r="T462" s="72">
        <f t="shared" si="53"/>
        <v>0</v>
      </c>
      <c r="U462" s="72"/>
      <c r="V462" s="72"/>
    </row>
    <row r="463" spans="1:22" s="1" customFormat="1" x14ac:dyDescent="0.3">
      <c r="A463" s="83"/>
      <c r="B463" s="83"/>
      <c r="C463" s="83"/>
      <c r="D463" s="91"/>
      <c r="E463" s="83"/>
      <c r="F463" s="84"/>
      <c r="G463" s="91"/>
      <c r="H463" s="89"/>
      <c r="I463" s="89"/>
      <c r="J463" s="91"/>
      <c r="K463" s="88"/>
      <c r="L463" s="84"/>
      <c r="M463" s="118"/>
      <c r="N463" s="72">
        <f t="shared" si="54"/>
        <v>0</v>
      </c>
      <c r="O463" s="72">
        <f t="shared" si="52"/>
        <v>0</v>
      </c>
      <c r="P463" s="72">
        <f t="shared" si="55"/>
        <v>0</v>
      </c>
      <c r="Q463" s="72">
        <f t="shared" si="56"/>
        <v>0</v>
      </c>
      <c r="R463" s="1">
        <f t="shared" si="51"/>
        <v>0</v>
      </c>
      <c r="S463" s="72">
        <f t="shared" si="50"/>
        <v>0</v>
      </c>
      <c r="T463" s="72">
        <f t="shared" si="53"/>
        <v>0</v>
      </c>
      <c r="U463" s="72"/>
      <c r="V463" s="72"/>
    </row>
    <row r="464" spans="1:22" s="1" customFormat="1" x14ac:dyDescent="0.3">
      <c r="A464" s="83"/>
      <c r="B464" s="83"/>
      <c r="C464" s="83"/>
      <c r="D464" s="91"/>
      <c r="E464" s="83"/>
      <c r="F464" s="84"/>
      <c r="G464" s="91"/>
      <c r="H464" s="89"/>
      <c r="I464" s="89"/>
      <c r="J464" s="91"/>
      <c r="K464" s="88"/>
      <c r="L464" s="84"/>
      <c r="M464" s="118"/>
      <c r="N464" s="72">
        <f t="shared" si="54"/>
        <v>0</v>
      </c>
      <c r="O464" s="72">
        <f t="shared" si="52"/>
        <v>0</v>
      </c>
      <c r="P464" s="72">
        <f t="shared" si="55"/>
        <v>0</v>
      </c>
      <c r="Q464" s="72">
        <f t="shared" si="56"/>
        <v>0</v>
      </c>
      <c r="R464" s="1">
        <f t="shared" si="51"/>
        <v>0</v>
      </c>
      <c r="S464" s="72">
        <f t="shared" si="50"/>
        <v>0</v>
      </c>
      <c r="T464" s="72">
        <f t="shared" si="53"/>
        <v>0</v>
      </c>
      <c r="U464" s="72"/>
      <c r="V464" s="72"/>
    </row>
    <row r="465" spans="1:22" s="1" customFormat="1" x14ac:dyDescent="0.3">
      <c r="A465" s="83"/>
      <c r="B465" s="83"/>
      <c r="C465" s="83"/>
      <c r="D465" s="91"/>
      <c r="E465" s="83"/>
      <c r="F465" s="84"/>
      <c r="G465" s="91"/>
      <c r="H465" s="89"/>
      <c r="I465" s="89"/>
      <c r="J465" s="91"/>
      <c r="K465" s="88"/>
      <c r="L465" s="84"/>
      <c r="M465" s="118"/>
      <c r="N465" s="72">
        <f t="shared" si="54"/>
        <v>0</v>
      </c>
      <c r="O465" s="72">
        <f t="shared" si="52"/>
        <v>0</v>
      </c>
      <c r="P465" s="72">
        <f t="shared" si="55"/>
        <v>0</v>
      </c>
      <c r="Q465" s="72">
        <f t="shared" si="56"/>
        <v>0</v>
      </c>
      <c r="R465" s="1">
        <f t="shared" si="51"/>
        <v>0</v>
      </c>
      <c r="S465" s="72">
        <f t="shared" si="50"/>
        <v>0</v>
      </c>
      <c r="T465" s="72">
        <f t="shared" si="53"/>
        <v>0</v>
      </c>
      <c r="U465" s="72"/>
      <c r="V465" s="72"/>
    </row>
    <row r="466" spans="1:22" s="1" customFormat="1" x14ac:dyDescent="0.3">
      <c r="A466" s="83"/>
      <c r="B466" s="83"/>
      <c r="C466" s="83"/>
      <c r="D466" s="91"/>
      <c r="E466" s="83"/>
      <c r="F466" s="84"/>
      <c r="G466" s="91"/>
      <c r="H466" s="89"/>
      <c r="I466" s="89"/>
      <c r="J466" s="91"/>
      <c r="K466" s="88"/>
      <c r="L466" s="84"/>
      <c r="M466" s="118"/>
      <c r="N466" s="72">
        <f t="shared" si="54"/>
        <v>0</v>
      </c>
      <c r="O466" s="72">
        <f t="shared" si="52"/>
        <v>0</v>
      </c>
      <c r="P466" s="72">
        <f t="shared" si="55"/>
        <v>0</v>
      </c>
      <c r="Q466" s="72">
        <f t="shared" si="56"/>
        <v>0</v>
      </c>
      <c r="R466" s="1">
        <f t="shared" si="51"/>
        <v>0</v>
      </c>
      <c r="S466" s="72">
        <f t="shared" si="50"/>
        <v>0</v>
      </c>
      <c r="T466" s="72">
        <f t="shared" si="53"/>
        <v>0</v>
      </c>
      <c r="U466" s="72"/>
      <c r="V466" s="72"/>
    </row>
    <row r="467" spans="1:22" s="1" customFormat="1" x14ac:dyDescent="0.3">
      <c r="A467" s="83"/>
      <c r="B467" s="83"/>
      <c r="C467" s="83"/>
      <c r="D467" s="91"/>
      <c r="E467" s="83"/>
      <c r="F467" s="84"/>
      <c r="G467" s="91"/>
      <c r="H467" s="89"/>
      <c r="I467" s="89"/>
      <c r="J467" s="91"/>
      <c r="K467" s="88"/>
      <c r="L467" s="84"/>
      <c r="M467" s="118"/>
      <c r="N467" s="72">
        <f t="shared" si="54"/>
        <v>0</v>
      </c>
      <c r="O467" s="72">
        <f t="shared" si="52"/>
        <v>0</v>
      </c>
      <c r="P467" s="72">
        <f t="shared" si="55"/>
        <v>0</v>
      </c>
      <c r="Q467" s="72">
        <f t="shared" si="56"/>
        <v>0</v>
      </c>
      <c r="R467" s="1">
        <f t="shared" si="51"/>
        <v>0</v>
      </c>
      <c r="S467" s="72">
        <f t="shared" si="50"/>
        <v>0</v>
      </c>
      <c r="T467" s="72">
        <f t="shared" si="53"/>
        <v>0</v>
      </c>
      <c r="U467" s="72"/>
      <c r="V467" s="72"/>
    </row>
    <row r="468" spans="1:22" s="1" customFormat="1" x14ac:dyDescent="0.3">
      <c r="A468" s="83"/>
      <c r="B468" s="83"/>
      <c r="C468" s="83"/>
      <c r="D468" s="91"/>
      <c r="E468" s="83"/>
      <c r="F468" s="84"/>
      <c r="G468" s="91"/>
      <c r="H468" s="89"/>
      <c r="I468" s="89"/>
      <c r="J468" s="91"/>
      <c r="K468" s="88"/>
      <c r="L468" s="84"/>
      <c r="M468" s="118"/>
      <c r="N468" s="72">
        <f t="shared" si="54"/>
        <v>0</v>
      </c>
      <c r="O468" s="72">
        <f t="shared" si="52"/>
        <v>0</v>
      </c>
      <c r="P468" s="72">
        <f t="shared" si="55"/>
        <v>0</v>
      </c>
      <c r="Q468" s="72">
        <f t="shared" si="56"/>
        <v>0</v>
      </c>
      <c r="R468" s="1">
        <f t="shared" si="51"/>
        <v>0</v>
      </c>
      <c r="S468" s="72">
        <f t="shared" si="50"/>
        <v>0</v>
      </c>
      <c r="T468" s="72">
        <f t="shared" si="53"/>
        <v>0</v>
      </c>
      <c r="U468" s="72"/>
      <c r="V468" s="72"/>
    </row>
    <row r="469" spans="1:22" s="1" customFormat="1" x14ac:dyDescent="0.3">
      <c r="A469" s="83"/>
      <c r="B469" s="83"/>
      <c r="C469" s="83"/>
      <c r="D469" s="91"/>
      <c r="E469" s="83"/>
      <c r="F469" s="84"/>
      <c r="G469" s="91"/>
      <c r="H469" s="89"/>
      <c r="I469" s="89"/>
      <c r="J469" s="91"/>
      <c r="K469" s="88"/>
      <c r="L469" s="84"/>
      <c r="M469" s="118"/>
      <c r="N469" s="72">
        <f t="shared" si="54"/>
        <v>0</v>
      </c>
      <c r="O469" s="72">
        <f t="shared" si="52"/>
        <v>0</v>
      </c>
      <c r="P469" s="72">
        <f t="shared" si="55"/>
        <v>0</v>
      </c>
      <c r="Q469" s="72">
        <f t="shared" si="56"/>
        <v>0</v>
      </c>
      <c r="R469" s="1">
        <f t="shared" si="51"/>
        <v>0</v>
      </c>
      <c r="S469" s="72">
        <f t="shared" ref="S469:S532" si="57">IF(E469="Hourly rate",IF(H469&lt;&gt;"",0,1),0)</f>
        <v>0</v>
      </c>
      <c r="T469" s="72">
        <f t="shared" si="53"/>
        <v>0</v>
      </c>
      <c r="U469" s="72"/>
      <c r="V469" s="72"/>
    </row>
    <row r="470" spans="1:22" s="1" customFormat="1" x14ac:dyDescent="0.3">
      <c r="A470" s="83"/>
      <c r="B470" s="83"/>
      <c r="C470" s="83"/>
      <c r="D470" s="91"/>
      <c r="E470" s="83"/>
      <c r="F470" s="84"/>
      <c r="G470" s="91"/>
      <c r="H470" s="89"/>
      <c r="I470" s="89"/>
      <c r="J470" s="91"/>
      <c r="K470" s="88"/>
      <c r="L470" s="84"/>
      <c r="M470" s="118"/>
      <c r="N470" s="72">
        <f t="shared" si="54"/>
        <v>0</v>
      </c>
      <c r="O470" s="72">
        <f t="shared" si="52"/>
        <v>0</v>
      </c>
      <c r="P470" s="72">
        <f t="shared" si="55"/>
        <v>0</v>
      </c>
      <c r="Q470" s="72">
        <f t="shared" si="56"/>
        <v>0</v>
      </c>
      <c r="R470" s="1">
        <f t="shared" ref="R470:R533" si="58">IF(OR(E470="Part-time",E470="Full-time"),IF(G470&lt;&gt;"",0,1),0)</f>
        <v>0</v>
      </c>
      <c r="S470" s="72">
        <f t="shared" si="57"/>
        <v>0</v>
      </c>
      <c r="T470" s="72">
        <f t="shared" si="53"/>
        <v>0</v>
      </c>
      <c r="U470" s="72"/>
      <c r="V470" s="72"/>
    </row>
    <row r="471" spans="1:22" s="1" customFormat="1" x14ac:dyDescent="0.3">
      <c r="A471" s="83"/>
      <c r="B471" s="83"/>
      <c r="C471" s="83"/>
      <c r="D471" s="91"/>
      <c r="E471" s="83"/>
      <c r="F471" s="84"/>
      <c r="G471" s="91"/>
      <c r="H471" s="89"/>
      <c r="I471" s="89"/>
      <c r="J471" s="91"/>
      <c r="K471" s="88"/>
      <c r="L471" s="84"/>
      <c r="M471" s="118"/>
      <c r="N471" s="72">
        <f t="shared" si="54"/>
        <v>0</v>
      </c>
      <c r="O471" s="72">
        <f t="shared" si="52"/>
        <v>0</v>
      </c>
      <c r="P471" s="72">
        <f t="shared" si="55"/>
        <v>0</v>
      </c>
      <c r="Q471" s="72">
        <f t="shared" si="56"/>
        <v>0</v>
      </c>
      <c r="R471" s="1">
        <f t="shared" si="58"/>
        <v>0</v>
      </c>
      <c r="S471" s="72">
        <f t="shared" si="57"/>
        <v>0</v>
      </c>
      <c r="T471" s="72">
        <f t="shared" si="53"/>
        <v>0</v>
      </c>
      <c r="U471" s="72"/>
      <c r="V471" s="72"/>
    </row>
    <row r="472" spans="1:22" s="1" customFormat="1" x14ac:dyDescent="0.3">
      <c r="A472" s="83"/>
      <c r="B472" s="83"/>
      <c r="C472" s="83"/>
      <c r="D472" s="91"/>
      <c r="E472" s="83"/>
      <c r="F472" s="84"/>
      <c r="G472" s="91"/>
      <c r="H472" s="89"/>
      <c r="I472" s="89"/>
      <c r="J472" s="91"/>
      <c r="K472" s="88"/>
      <c r="L472" s="84"/>
      <c r="M472" s="118"/>
      <c r="N472" s="72">
        <f t="shared" si="54"/>
        <v>0</v>
      </c>
      <c r="O472" s="72">
        <f t="shared" si="52"/>
        <v>0</v>
      </c>
      <c r="P472" s="72">
        <f t="shared" si="55"/>
        <v>0</v>
      </c>
      <c r="Q472" s="72">
        <f t="shared" si="56"/>
        <v>0</v>
      </c>
      <c r="R472" s="1">
        <f t="shared" si="58"/>
        <v>0</v>
      </c>
      <c r="S472" s="72">
        <f t="shared" si="57"/>
        <v>0</v>
      </c>
      <c r="T472" s="72">
        <f t="shared" si="53"/>
        <v>0</v>
      </c>
      <c r="U472" s="72"/>
      <c r="V472" s="72"/>
    </row>
    <row r="473" spans="1:22" s="1" customFormat="1" x14ac:dyDescent="0.3">
      <c r="A473" s="83"/>
      <c r="B473" s="83"/>
      <c r="C473" s="83"/>
      <c r="D473" s="91"/>
      <c r="E473" s="83"/>
      <c r="F473" s="84"/>
      <c r="G473" s="91"/>
      <c r="H473" s="89"/>
      <c r="I473" s="89"/>
      <c r="J473" s="91"/>
      <c r="K473" s="88"/>
      <c r="L473" s="84"/>
      <c r="M473" s="118"/>
      <c r="N473" s="72">
        <f t="shared" si="54"/>
        <v>0</v>
      </c>
      <c r="O473" s="72">
        <f t="shared" si="52"/>
        <v>0</v>
      </c>
      <c r="P473" s="72">
        <f t="shared" si="55"/>
        <v>0</v>
      </c>
      <c r="Q473" s="72">
        <f t="shared" si="56"/>
        <v>0</v>
      </c>
      <c r="R473" s="1">
        <f t="shared" si="58"/>
        <v>0</v>
      </c>
      <c r="S473" s="72">
        <f t="shared" si="57"/>
        <v>0</v>
      </c>
      <c r="T473" s="72">
        <f t="shared" si="53"/>
        <v>0</v>
      </c>
      <c r="U473" s="72"/>
      <c r="V473" s="72"/>
    </row>
    <row r="474" spans="1:22" s="1" customFormat="1" x14ac:dyDescent="0.3">
      <c r="A474" s="83"/>
      <c r="B474" s="83"/>
      <c r="C474" s="83"/>
      <c r="D474" s="91"/>
      <c r="E474" s="83"/>
      <c r="F474" s="84"/>
      <c r="G474" s="91"/>
      <c r="H474" s="89"/>
      <c r="I474" s="89"/>
      <c r="J474" s="91"/>
      <c r="K474" s="88"/>
      <c r="L474" s="84"/>
      <c r="M474" s="118"/>
      <c r="N474" s="72">
        <f t="shared" si="54"/>
        <v>0</v>
      </c>
      <c r="O474" s="72">
        <f t="shared" si="52"/>
        <v>0</v>
      </c>
      <c r="P474" s="72">
        <f t="shared" si="55"/>
        <v>0</v>
      </c>
      <c r="Q474" s="72">
        <f t="shared" si="56"/>
        <v>0</v>
      </c>
      <c r="R474" s="1">
        <f t="shared" si="58"/>
        <v>0</v>
      </c>
      <c r="S474" s="72">
        <f t="shared" si="57"/>
        <v>0</v>
      </c>
      <c r="T474" s="72">
        <f t="shared" si="53"/>
        <v>0</v>
      </c>
      <c r="U474" s="72"/>
      <c r="V474" s="72"/>
    </row>
    <row r="475" spans="1:22" s="1" customFormat="1" x14ac:dyDescent="0.3">
      <c r="A475" s="83"/>
      <c r="B475" s="83"/>
      <c r="C475" s="83"/>
      <c r="D475" s="91"/>
      <c r="E475" s="83"/>
      <c r="F475" s="84"/>
      <c r="G475" s="91"/>
      <c r="H475" s="89"/>
      <c r="I475" s="89"/>
      <c r="J475" s="91"/>
      <c r="K475" s="88"/>
      <c r="L475" s="84"/>
      <c r="M475" s="118"/>
      <c r="N475" s="72">
        <f t="shared" si="54"/>
        <v>0</v>
      </c>
      <c r="O475" s="72">
        <f t="shared" si="52"/>
        <v>0</v>
      </c>
      <c r="P475" s="72">
        <f t="shared" si="55"/>
        <v>0</v>
      </c>
      <c r="Q475" s="72">
        <f t="shared" si="56"/>
        <v>0</v>
      </c>
      <c r="R475" s="1">
        <f t="shared" si="58"/>
        <v>0</v>
      </c>
      <c r="S475" s="72">
        <f t="shared" si="57"/>
        <v>0</v>
      </c>
      <c r="T475" s="72">
        <f t="shared" si="53"/>
        <v>0</v>
      </c>
      <c r="U475" s="72"/>
      <c r="V475" s="72"/>
    </row>
    <row r="476" spans="1:22" s="1" customFormat="1" x14ac:dyDescent="0.3">
      <c r="A476" s="83"/>
      <c r="B476" s="83"/>
      <c r="C476" s="83"/>
      <c r="D476" s="91"/>
      <c r="E476" s="83"/>
      <c r="F476" s="84"/>
      <c r="G476" s="91"/>
      <c r="H476" s="89"/>
      <c r="I476" s="89"/>
      <c r="J476" s="91"/>
      <c r="K476" s="88"/>
      <c r="L476" s="84"/>
      <c r="M476" s="118"/>
      <c r="N476" s="72">
        <f t="shared" si="54"/>
        <v>0</v>
      </c>
      <c r="O476" s="72">
        <f t="shared" si="52"/>
        <v>0</v>
      </c>
      <c r="P476" s="72">
        <f t="shared" si="55"/>
        <v>0</v>
      </c>
      <c r="Q476" s="72">
        <f t="shared" si="56"/>
        <v>0</v>
      </c>
      <c r="R476" s="1">
        <f t="shared" si="58"/>
        <v>0</v>
      </c>
      <c r="S476" s="72">
        <f t="shared" si="57"/>
        <v>0</v>
      </c>
      <c r="T476" s="72">
        <f t="shared" si="53"/>
        <v>0</v>
      </c>
      <c r="U476" s="72"/>
      <c r="V476" s="72"/>
    </row>
    <row r="477" spans="1:22" s="1" customFormat="1" x14ac:dyDescent="0.3">
      <c r="A477" s="83"/>
      <c r="B477" s="83"/>
      <c r="C477" s="83"/>
      <c r="D477" s="91"/>
      <c r="E477" s="83"/>
      <c r="F477" s="84"/>
      <c r="G477" s="91"/>
      <c r="H477" s="89"/>
      <c r="I477" s="89"/>
      <c r="J477" s="91"/>
      <c r="K477" s="88"/>
      <c r="L477" s="84"/>
      <c r="M477" s="118"/>
      <c r="N477" s="72">
        <f t="shared" si="54"/>
        <v>0</v>
      </c>
      <c r="O477" s="72">
        <f t="shared" si="52"/>
        <v>0</v>
      </c>
      <c r="P477" s="72">
        <f t="shared" si="55"/>
        <v>0</v>
      </c>
      <c r="Q477" s="72">
        <f t="shared" si="56"/>
        <v>0</v>
      </c>
      <c r="R477" s="1">
        <f t="shared" si="58"/>
        <v>0</v>
      </c>
      <c r="S477" s="72">
        <f t="shared" si="57"/>
        <v>0</v>
      </c>
      <c r="T477" s="72">
        <f t="shared" si="53"/>
        <v>0</v>
      </c>
      <c r="U477" s="72"/>
      <c r="V477" s="72"/>
    </row>
    <row r="478" spans="1:22" s="1" customFormat="1" x14ac:dyDescent="0.3">
      <c r="A478" s="83"/>
      <c r="B478" s="83"/>
      <c r="C478" s="83"/>
      <c r="D478" s="91"/>
      <c r="E478" s="83"/>
      <c r="F478" s="84"/>
      <c r="G478" s="91"/>
      <c r="H478" s="89"/>
      <c r="I478" s="89"/>
      <c r="J478" s="91"/>
      <c r="K478" s="88"/>
      <c r="L478" s="84"/>
      <c r="M478" s="118"/>
      <c r="N478" s="72">
        <f t="shared" si="54"/>
        <v>0</v>
      </c>
      <c r="O478" s="72">
        <f t="shared" si="52"/>
        <v>0</v>
      </c>
      <c r="P478" s="72">
        <f t="shared" si="55"/>
        <v>0</v>
      </c>
      <c r="Q478" s="72">
        <f t="shared" si="56"/>
        <v>0</v>
      </c>
      <c r="R478" s="1">
        <f t="shared" si="58"/>
        <v>0</v>
      </c>
      <c r="S478" s="72">
        <f t="shared" si="57"/>
        <v>0</v>
      </c>
      <c r="T478" s="72">
        <f t="shared" si="53"/>
        <v>0</v>
      </c>
      <c r="U478" s="72"/>
      <c r="V478" s="72"/>
    </row>
    <row r="479" spans="1:22" s="1" customFormat="1" x14ac:dyDescent="0.3">
      <c r="A479" s="83"/>
      <c r="B479" s="83"/>
      <c r="C479" s="83"/>
      <c r="D479" s="91"/>
      <c r="E479" s="83"/>
      <c r="F479" s="84"/>
      <c r="G479" s="91"/>
      <c r="H479" s="89"/>
      <c r="I479" s="89"/>
      <c r="J479" s="91"/>
      <c r="K479" s="88"/>
      <c r="L479" s="84"/>
      <c r="M479" s="118"/>
      <c r="N479" s="72">
        <f t="shared" si="54"/>
        <v>0</v>
      </c>
      <c r="O479" s="72">
        <f t="shared" si="52"/>
        <v>0</v>
      </c>
      <c r="P479" s="72">
        <f t="shared" si="55"/>
        <v>0</v>
      </c>
      <c r="Q479" s="72">
        <f t="shared" si="56"/>
        <v>0</v>
      </c>
      <c r="R479" s="1">
        <f t="shared" si="58"/>
        <v>0</v>
      </c>
      <c r="S479" s="72">
        <f t="shared" si="57"/>
        <v>0</v>
      </c>
      <c r="T479" s="72">
        <f t="shared" si="53"/>
        <v>0</v>
      </c>
      <c r="U479" s="72"/>
      <c r="V479" s="72"/>
    </row>
    <row r="480" spans="1:22" s="1" customFormat="1" x14ac:dyDescent="0.3">
      <c r="A480" s="83"/>
      <c r="B480" s="83"/>
      <c r="C480" s="83"/>
      <c r="D480" s="91"/>
      <c r="E480" s="83"/>
      <c r="F480" s="84"/>
      <c r="G480" s="91"/>
      <c r="H480" s="89"/>
      <c r="I480" s="89"/>
      <c r="J480" s="91"/>
      <c r="K480" s="88"/>
      <c r="L480" s="84"/>
      <c r="M480" s="118"/>
      <c r="N480" s="72">
        <f t="shared" si="54"/>
        <v>0</v>
      </c>
      <c r="O480" s="72">
        <f t="shared" si="52"/>
        <v>0</v>
      </c>
      <c r="P480" s="72">
        <f t="shared" si="55"/>
        <v>0</v>
      </c>
      <c r="Q480" s="72">
        <f t="shared" si="56"/>
        <v>0</v>
      </c>
      <c r="R480" s="1">
        <f t="shared" si="58"/>
        <v>0</v>
      </c>
      <c r="S480" s="72">
        <f t="shared" si="57"/>
        <v>0</v>
      </c>
      <c r="T480" s="72">
        <f t="shared" si="53"/>
        <v>0</v>
      </c>
      <c r="U480" s="72"/>
      <c r="V480" s="72"/>
    </row>
    <row r="481" spans="1:22" s="1" customFormat="1" x14ac:dyDescent="0.3">
      <c r="A481" s="83"/>
      <c r="B481" s="83"/>
      <c r="C481" s="83"/>
      <c r="D481" s="91"/>
      <c r="E481" s="83"/>
      <c r="F481" s="84"/>
      <c r="G481" s="91"/>
      <c r="H481" s="89"/>
      <c r="I481" s="89"/>
      <c r="J481" s="91"/>
      <c r="K481" s="88"/>
      <c r="L481" s="84"/>
      <c r="M481" s="118"/>
      <c r="N481" s="72">
        <f t="shared" si="54"/>
        <v>0</v>
      </c>
      <c r="O481" s="72">
        <f t="shared" si="52"/>
        <v>0</v>
      </c>
      <c r="P481" s="72">
        <f t="shared" si="55"/>
        <v>0</v>
      </c>
      <c r="Q481" s="72">
        <f t="shared" si="56"/>
        <v>0</v>
      </c>
      <c r="R481" s="1">
        <f t="shared" si="58"/>
        <v>0</v>
      </c>
      <c r="S481" s="72">
        <f t="shared" si="57"/>
        <v>0</v>
      </c>
      <c r="T481" s="72">
        <f t="shared" si="53"/>
        <v>0</v>
      </c>
      <c r="U481" s="72"/>
      <c r="V481" s="72"/>
    </row>
    <row r="482" spans="1:22" s="1" customFormat="1" x14ac:dyDescent="0.3">
      <c r="A482" s="83"/>
      <c r="B482" s="83"/>
      <c r="C482" s="83"/>
      <c r="D482" s="91"/>
      <c r="E482" s="83"/>
      <c r="F482" s="84"/>
      <c r="G482" s="91"/>
      <c r="H482" s="89"/>
      <c r="I482" s="89"/>
      <c r="J482" s="91"/>
      <c r="K482" s="88"/>
      <c r="L482" s="84"/>
      <c r="M482" s="118"/>
      <c r="N482" s="72">
        <f t="shared" si="54"/>
        <v>0</v>
      </c>
      <c r="O482" s="72">
        <f t="shared" si="52"/>
        <v>0</v>
      </c>
      <c r="P482" s="72">
        <f t="shared" si="55"/>
        <v>0</v>
      </c>
      <c r="Q482" s="72">
        <f t="shared" si="56"/>
        <v>0</v>
      </c>
      <c r="R482" s="1">
        <f t="shared" si="58"/>
        <v>0</v>
      </c>
      <c r="S482" s="72">
        <f t="shared" si="57"/>
        <v>0</v>
      </c>
      <c r="T482" s="72">
        <f t="shared" si="53"/>
        <v>0</v>
      </c>
      <c r="U482" s="72"/>
      <c r="V482" s="72"/>
    </row>
    <row r="483" spans="1:22" s="1" customFormat="1" x14ac:dyDescent="0.3">
      <c r="A483" s="83"/>
      <c r="B483" s="83"/>
      <c r="C483" s="83"/>
      <c r="D483" s="91"/>
      <c r="E483" s="83"/>
      <c r="F483" s="84"/>
      <c r="G483" s="91"/>
      <c r="H483" s="89"/>
      <c r="I483" s="89"/>
      <c r="J483" s="91"/>
      <c r="K483" s="88"/>
      <c r="L483" s="84"/>
      <c r="M483" s="118"/>
      <c r="N483" s="72">
        <f t="shared" si="54"/>
        <v>0</v>
      </c>
      <c r="O483" s="72">
        <f t="shared" si="52"/>
        <v>0</v>
      </c>
      <c r="P483" s="72">
        <f t="shared" si="55"/>
        <v>0</v>
      </c>
      <c r="Q483" s="72">
        <f t="shared" si="56"/>
        <v>0</v>
      </c>
      <c r="R483" s="1">
        <f t="shared" si="58"/>
        <v>0</v>
      </c>
      <c r="S483" s="72">
        <f t="shared" si="57"/>
        <v>0</v>
      </c>
      <c r="T483" s="72">
        <f t="shared" si="53"/>
        <v>0</v>
      </c>
      <c r="U483" s="72"/>
      <c r="V483" s="72"/>
    </row>
    <row r="484" spans="1:22" s="1" customFormat="1" x14ac:dyDescent="0.3">
      <c r="A484" s="83"/>
      <c r="B484" s="83"/>
      <c r="C484" s="83"/>
      <c r="D484" s="91"/>
      <c r="E484" s="83"/>
      <c r="F484" s="84"/>
      <c r="G484" s="91"/>
      <c r="H484" s="89"/>
      <c r="I484" s="89"/>
      <c r="J484" s="91"/>
      <c r="K484" s="88"/>
      <c r="L484" s="84"/>
      <c r="M484" s="118"/>
      <c r="N484" s="72">
        <f t="shared" si="54"/>
        <v>0</v>
      </c>
      <c r="O484" s="72">
        <f t="shared" si="52"/>
        <v>0</v>
      </c>
      <c r="P484" s="72">
        <f t="shared" si="55"/>
        <v>0</v>
      </c>
      <c r="Q484" s="72">
        <f t="shared" si="56"/>
        <v>0</v>
      </c>
      <c r="R484" s="1">
        <f t="shared" si="58"/>
        <v>0</v>
      </c>
      <c r="S484" s="72">
        <f t="shared" si="57"/>
        <v>0</v>
      </c>
      <c r="T484" s="72">
        <f t="shared" si="53"/>
        <v>0</v>
      </c>
      <c r="U484" s="72"/>
      <c r="V484" s="72"/>
    </row>
    <row r="485" spans="1:22" s="1" customFormat="1" x14ac:dyDescent="0.3">
      <c r="A485" s="83"/>
      <c r="B485" s="83"/>
      <c r="C485" s="83"/>
      <c r="D485" s="91"/>
      <c r="E485" s="83"/>
      <c r="F485" s="84"/>
      <c r="G485" s="91"/>
      <c r="H485" s="89"/>
      <c r="I485" s="89"/>
      <c r="J485" s="91"/>
      <c r="K485" s="88"/>
      <c r="L485" s="84"/>
      <c r="M485" s="118"/>
      <c r="N485" s="72">
        <f t="shared" si="54"/>
        <v>0</v>
      </c>
      <c r="O485" s="72">
        <f t="shared" si="52"/>
        <v>0</v>
      </c>
      <c r="P485" s="72">
        <f t="shared" si="55"/>
        <v>0</v>
      </c>
      <c r="Q485" s="72">
        <f t="shared" si="56"/>
        <v>0</v>
      </c>
      <c r="R485" s="1">
        <f t="shared" si="58"/>
        <v>0</v>
      </c>
      <c r="S485" s="72">
        <f t="shared" si="57"/>
        <v>0</v>
      </c>
      <c r="T485" s="72">
        <f t="shared" si="53"/>
        <v>0</v>
      </c>
      <c r="U485" s="72"/>
      <c r="V485" s="72"/>
    </row>
    <row r="486" spans="1:22" s="1" customFormat="1" x14ac:dyDescent="0.3">
      <c r="A486" s="83"/>
      <c r="B486" s="83"/>
      <c r="C486" s="83"/>
      <c r="D486" s="91"/>
      <c r="E486" s="83"/>
      <c r="F486" s="84"/>
      <c r="G486" s="91"/>
      <c r="H486" s="89"/>
      <c r="I486" s="89"/>
      <c r="J486" s="91"/>
      <c r="K486" s="88"/>
      <c r="L486" s="84"/>
      <c r="M486" s="118"/>
      <c r="N486" s="72">
        <f t="shared" si="54"/>
        <v>0</v>
      </c>
      <c r="O486" s="72">
        <f t="shared" si="52"/>
        <v>0</v>
      </c>
      <c r="P486" s="72">
        <f t="shared" si="55"/>
        <v>0</v>
      </c>
      <c r="Q486" s="72">
        <f t="shared" si="56"/>
        <v>0</v>
      </c>
      <c r="R486" s="1">
        <f t="shared" si="58"/>
        <v>0</v>
      </c>
      <c r="S486" s="72">
        <f t="shared" si="57"/>
        <v>0</v>
      </c>
      <c r="T486" s="72">
        <f t="shared" si="53"/>
        <v>0</v>
      </c>
      <c r="U486" s="72"/>
      <c r="V486" s="72"/>
    </row>
    <row r="487" spans="1:22" s="1" customFormat="1" x14ac:dyDescent="0.3">
      <c r="A487" s="83"/>
      <c r="B487" s="83"/>
      <c r="C487" s="83"/>
      <c r="D487" s="91"/>
      <c r="E487" s="83"/>
      <c r="F487" s="84"/>
      <c r="G487" s="91"/>
      <c r="H487" s="89"/>
      <c r="I487" s="89"/>
      <c r="J487" s="91"/>
      <c r="K487" s="88"/>
      <c r="L487" s="84"/>
      <c r="M487" s="118"/>
      <c r="N487" s="72">
        <f t="shared" si="54"/>
        <v>0</v>
      </c>
      <c r="O487" s="72">
        <f t="shared" si="52"/>
        <v>0</v>
      </c>
      <c r="P487" s="72">
        <f t="shared" si="55"/>
        <v>0</v>
      </c>
      <c r="Q487" s="72">
        <f t="shared" si="56"/>
        <v>0</v>
      </c>
      <c r="R487" s="1">
        <f t="shared" si="58"/>
        <v>0</v>
      </c>
      <c r="S487" s="72">
        <f t="shared" si="57"/>
        <v>0</v>
      </c>
      <c r="T487" s="72">
        <f t="shared" si="53"/>
        <v>0</v>
      </c>
      <c r="U487" s="72"/>
      <c r="V487" s="72"/>
    </row>
    <row r="488" spans="1:22" s="1" customFormat="1" x14ac:dyDescent="0.3">
      <c r="A488" s="83"/>
      <c r="B488" s="83"/>
      <c r="C488" s="83"/>
      <c r="D488" s="91"/>
      <c r="E488" s="83"/>
      <c r="F488" s="84"/>
      <c r="G488" s="91"/>
      <c r="H488" s="89"/>
      <c r="I488" s="89"/>
      <c r="J488" s="91"/>
      <c r="K488" s="88"/>
      <c r="L488" s="84"/>
      <c r="M488" s="118"/>
      <c r="N488" s="72">
        <f t="shared" si="54"/>
        <v>0</v>
      </c>
      <c r="O488" s="72">
        <f t="shared" si="52"/>
        <v>0</v>
      </c>
      <c r="P488" s="72">
        <f t="shared" si="55"/>
        <v>0</v>
      </c>
      <c r="Q488" s="72">
        <f t="shared" si="56"/>
        <v>0</v>
      </c>
      <c r="R488" s="1">
        <f t="shared" si="58"/>
        <v>0</v>
      </c>
      <c r="S488" s="72">
        <f t="shared" si="57"/>
        <v>0</v>
      </c>
      <c r="T488" s="72">
        <f t="shared" si="53"/>
        <v>0</v>
      </c>
      <c r="U488" s="72"/>
      <c r="V488" s="72"/>
    </row>
    <row r="489" spans="1:22" s="1" customFormat="1" x14ac:dyDescent="0.3">
      <c r="A489" s="83"/>
      <c r="B489" s="83"/>
      <c r="C489" s="83"/>
      <c r="D489" s="91"/>
      <c r="E489" s="83"/>
      <c r="F489" s="84"/>
      <c r="G489" s="91"/>
      <c r="H489" s="89"/>
      <c r="I489" s="89"/>
      <c r="J489" s="91"/>
      <c r="K489" s="88"/>
      <c r="L489" s="84"/>
      <c r="M489" s="118"/>
      <c r="N489" s="72">
        <f t="shared" si="54"/>
        <v>0</v>
      </c>
      <c r="O489" s="72">
        <f t="shared" si="52"/>
        <v>0</v>
      </c>
      <c r="P489" s="72">
        <f t="shared" si="55"/>
        <v>0</v>
      </c>
      <c r="Q489" s="72">
        <f t="shared" si="56"/>
        <v>0</v>
      </c>
      <c r="R489" s="1">
        <f t="shared" si="58"/>
        <v>0</v>
      </c>
      <c r="S489" s="72">
        <f t="shared" si="57"/>
        <v>0</v>
      </c>
      <c r="T489" s="72">
        <f t="shared" si="53"/>
        <v>0</v>
      </c>
      <c r="U489" s="72"/>
      <c r="V489" s="72"/>
    </row>
    <row r="490" spans="1:22" s="1" customFormat="1" x14ac:dyDescent="0.3">
      <c r="A490" s="83"/>
      <c r="B490" s="83"/>
      <c r="C490" s="83"/>
      <c r="D490" s="91"/>
      <c r="E490" s="83"/>
      <c r="F490" s="84"/>
      <c r="G490" s="91"/>
      <c r="H490" s="89"/>
      <c r="I490" s="89"/>
      <c r="J490" s="91"/>
      <c r="K490" s="88"/>
      <c r="L490" s="84"/>
      <c r="M490" s="118"/>
      <c r="N490" s="72">
        <f t="shared" si="54"/>
        <v>0</v>
      </c>
      <c r="O490" s="72">
        <f t="shared" si="52"/>
        <v>0</v>
      </c>
      <c r="P490" s="72">
        <f t="shared" si="55"/>
        <v>0</v>
      </c>
      <c r="Q490" s="72">
        <f t="shared" si="56"/>
        <v>0</v>
      </c>
      <c r="R490" s="1">
        <f t="shared" si="58"/>
        <v>0</v>
      </c>
      <c r="S490" s="72">
        <f t="shared" si="57"/>
        <v>0</v>
      </c>
      <c r="T490" s="72">
        <f t="shared" si="53"/>
        <v>0</v>
      </c>
      <c r="U490" s="72"/>
      <c r="V490" s="72"/>
    </row>
    <row r="491" spans="1:22" s="1" customFormat="1" x14ac:dyDescent="0.3">
      <c r="A491" s="83"/>
      <c r="B491" s="83"/>
      <c r="C491" s="83"/>
      <c r="D491" s="91"/>
      <c r="E491" s="83"/>
      <c r="F491" s="84"/>
      <c r="G491" s="91"/>
      <c r="H491" s="89"/>
      <c r="I491" s="89"/>
      <c r="J491" s="91"/>
      <c r="K491" s="88"/>
      <c r="L491" s="84"/>
      <c r="M491" s="118"/>
      <c r="N491" s="72">
        <f t="shared" si="54"/>
        <v>0</v>
      </c>
      <c r="O491" s="72">
        <f t="shared" si="52"/>
        <v>0</v>
      </c>
      <c r="P491" s="72">
        <f t="shared" si="55"/>
        <v>0</v>
      </c>
      <c r="Q491" s="72">
        <f t="shared" si="56"/>
        <v>0</v>
      </c>
      <c r="R491" s="1">
        <f t="shared" si="58"/>
        <v>0</v>
      </c>
      <c r="S491" s="72">
        <f t="shared" si="57"/>
        <v>0</v>
      </c>
      <c r="T491" s="72">
        <f t="shared" si="53"/>
        <v>0</v>
      </c>
      <c r="U491" s="72"/>
      <c r="V491" s="72"/>
    </row>
    <row r="492" spans="1:22" s="1" customFormat="1" x14ac:dyDescent="0.3">
      <c r="A492" s="83"/>
      <c r="B492" s="83"/>
      <c r="C492" s="83"/>
      <c r="D492" s="91"/>
      <c r="E492" s="83"/>
      <c r="F492" s="84"/>
      <c r="G492" s="91"/>
      <c r="H492" s="89"/>
      <c r="I492" s="89"/>
      <c r="J492" s="91"/>
      <c r="K492" s="88"/>
      <c r="L492" s="84"/>
      <c r="M492" s="118"/>
      <c r="N492" s="72">
        <f t="shared" si="54"/>
        <v>0</v>
      </c>
      <c r="O492" s="72">
        <f t="shared" si="52"/>
        <v>0</v>
      </c>
      <c r="P492" s="72">
        <f t="shared" si="55"/>
        <v>0</v>
      </c>
      <c r="Q492" s="72">
        <f t="shared" si="56"/>
        <v>0</v>
      </c>
      <c r="R492" s="1">
        <f t="shared" si="58"/>
        <v>0</v>
      </c>
      <c r="S492" s="72">
        <f t="shared" si="57"/>
        <v>0</v>
      </c>
      <c r="T492" s="72">
        <f t="shared" si="53"/>
        <v>0</v>
      </c>
      <c r="U492" s="72"/>
      <c r="V492" s="72"/>
    </row>
    <row r="493" spans="1:22" s="1" customFormat="1" x14ac:dyDescent="0.3">
      <c r="A493" s="83"/>
      <c r="B493" s="83"/>
      <c r="C493" s="83"/>
      <c r="D493" s="91"/>
      <c r="E493" s="83"/>
      <c r="F493" s="84"/>
      <c r="G493" s="91"/>
      <c r="H493" s="89"/>
      <c r="I493" s="89"/>
      <c r="J493" s="91"/>
      <c r="K493" s="88"/>
      <c r="L493" s="84"/>
      <c r="M493" s="118"/>
      <c r="N493" s="72">
        <f t="shared" si="54"/>
        <v>0</v>
      </c>
      <c r="O493" s="72">
        <f t="shared" si="52"/>
        <v>0</v>
      </c>
      <c r="P493" s="72">
        <f t="shared" si="55"/>
        <v>0</v>
      </c>
      <c r="Q493" s="72">
        <f t="shared" si="56"/>
        <v>0</v>
      </c>
      <c r="R493" s="1">
        <f t="shared" si="58"/>
        <v>0</v>
      </c>
      <c r="S493" s="72">
        <f t="shared" si="57"/>
        <v>0</v>
      </c>
      <c r="T493" s="72">
        <f t="shared" si="53"/>
        <v>0</v>
      </c>
      <c r="U493" s="72"/>
      <c r="V493" s="72"/>
    </row>
    <row r="494" spans="1:22" s="1" customFormat="1" x14ac:dyDescent="0.3">
      <c r="A494" s="83"/>
      <c r="B494" s="83"/>
      <c r="C494" s="83"/>
      <c r="D494" s="91"/>
      <c r="E494" s="83"/>
      <c r="F494" s="84"/>
      <c r="G494" s="91"/>
      <c r="H494" s="89"/>
      <c r="I494" s="89"/>
      <c r="J494" s="91"/>
      <c r="K494" s="88"/>
      <c r="L494" s="84"/>
      <c r="M494" s="118"/>
      <c r="N494" s="72">
        <f t="shared" si="54"/>
        <v>0</v>
      </c>
      <c r="O494" s="72">
        <f t="shared" si="52"/>
        <v>0</v>
      </c>
      <c r="P494" s="72">
        <f t="shared" si="55"/>
        <v>0</v>
      </c>
      <c r="Q494" s="72">
        <f t="shared" si="56"/>
        <v>0</v>
      </c>
      <c r="R494" s="1">
        <f t="shared" si="58"/>
        <v>0</v>
      </c>
      <c r="S494" s="72">
        <f t="shared" si="57"/>
        <v>0</v>
      </c>
      <c r="T494" s="72">
        <f t="shared" si="53"/>
        <v>0</v>
      </c>
      <c r="U494" s="72"/>
      <c r="V494" s="72"/>
    </row>
    <row r="495" spans="1:22" s="1" customFormat="1" x14ac:dyDescent="0.3">
      <c r="A495" s="83"/>
      <c r="B495" s="83"/>
      <c r="C495" s="83"/>
      <c r="D495" s="91"/>
      <c r="E495" s="83"/>
      <c r="F495" s="84"/>
      <c r="G495" s="91"/>
      <c r="H495" s="89"/>
      <c r="I495" s="89"/>
      <c r="J495" s="91"/>
      <c r="K495" s="88"/>
      <c r="L495" s="84"/>
      <c r="M495" s="118"/>
      <c r="N495" s="72">
        <f t="shared" si="54"/>
        <v>0</v>
      </c>
      <c r="O495" s="72">
        <f t="shared" si="52"/>
        <v>0</v>
      </c>
      <c r="P495" s="72">
        <f t="shared" si="55"/>
        <v>0</v>
      </c>
      <c r="Q495" s="72">
        <f t="shared" si="56"/>
        <v>0</v>
      </c>
      <c r="R495" s="1">
        <f t="shared" si="58"/>
        <v>0</v>
      </c>
      <c r="S495" s="72">
        <f t="shared" si="57"/>
        <v>0</v>
      </c>
      <c r="T495" s="72">
        <f t="shared" si="53"/>
        <v>0</v>
      </c>
      <c r="U495" s="72"/>
      <c r="V495" s="72"/>
    </row>
    <row r="496" spans="1:22" s="1" customFormat="1" x14ac:dyDescent="0.3">
      <c r="A496" s="83"/>
      <c r="B496" s="83"/>
      <c r="C496" s="83"/>
      <c r="D496" s="91"/>
      <c r="E496" s="83"/>
      <c r="F496" s="84"/>
      <c r="G496" s="91"/>
      <c r="H496" s="89"/>
      <c r="I496" s="89"/>
      <c r="J496" s="91"/>
      <c r="K496" s="88"/>
      <c r="L496" s="84"/>
      <c r="M496" s="118"/>
      <c r="N496" s="72">
        <f t="shared" si="54"/>
        <v>0</v>
      </c>
      <c r="O496" s="72">
        <f t="shared" si="52"/>
        <v>0</v>
      </c>
      <c r="P496" s="72">
        <f t="shared" si="55"/>
        <v>0</v>
      </c>
      <c r="Q496" s="72">
        <f t="shared" si="56"/>
        <v>0</v>
      </c>
      <c r="R496" s="1">
        <f t="shared" si="58"/>
        <v>0</v>
      </c>
      <c r="S496" s="72">
        <f t="shared" si="57"/>
        <v>0</v>
      </c>
      <c r="T496" s="72">
        <f t="shared" si="53"/>
        <v>0</v>
      </c>
      <c r="U496" s="72"/>
      <c r="V496" s="72"/>
    </row>
    <row r="497" spans="1:22" s="1" customFormat="1" x14ac:dyDescent="0.3">
      <c r="A497" s="83"/>
      <c r="B497" s="83"/>
      <c r="C497" s="83"/>
      <c r="D497" s="91"/>
      <c r="E497" s="83"/>
      <c r="F497" s="84"/>
      <c r="G497" s="91"/>
      <c r="H497" s="89"/>
      <c r="I497" s="89"/>
      <c r="J497" s="91"/>
      <c r="K497" s="88"/>
      <c r="L497" s="84"/>
      <c r="M497" s="118"/>
      <c r="N497" s="72">
        <f t="shared" si="54"/>
        <v>0</v>
      </c>
      <c r="O497" s="72">
        <f t="shared" si="52"/>
        <v>0</v>
      </c>
      <c r="P497" s="72">
        <f t="shared" si="55"/>
        <v>0</v>
      </c>
      <c r="Q497" s="72">
        <f t="shared" si="56"/>
        <v>0</v>
      </c>
      <c r="R497" s="1">
        <f t="shared" si="58"/>
        <v>0</v>
      </c>
      <c r="S497" s="72">
        <f t="shared" si="57"/>
        <v>0</v>
      </c>
      <c r="T497" s="72">
        <f t="shared" si="53"/>
        <v>0</v>
      </c>
      <c r="U497" s="72"/>
      <c r="V497" s="72"/>
    </row>
    <row r="498" spans="1:22" s="1" customFormat="1" x14ac:dyDescent="0.3">
      <c r="A498" s="83"/>
      <c r="B498" s="83"/>
      <c r="C498" s="83"/>
      <c r="D498" s="91"/>
      <c r="E498" s="83"/>
      <c r="F498" s="84"/>
      <c r="G498" s="91"/>
      <c r="H498" s="89"/>
      <c r="I498" s="89"/>
      <c r="J498" s="91"/>
      <c r="K498" s="88"/>
      <c r="L498" s="84"/>
      <c r="M498" s="118"/>
      <c r="N498" s="72">
        <f t="shared" si="54"/>
        <v>0</v>
      </c>
      <c r="O498" s="72">
        <f t="shared" si="52"/>
        <v>0</v>
      </c>
      <c r="P498" s="72">
        <f t="shared" si="55"/>
        <v>0</v>
      </c>
      <c r="Q498" s="72">
        <f t="shared" si="56"/>
        <v>0</v>
      </c>
      <c r="R498" s="1">
        <f t="shared" si="58"/>
        <v>0</v>
      </c>
      <c r="S498" s="72">
        <f t="shared" si="57"/>
        <v>0</v>
      </c>
      <c r="T498" s="72">
        <f t="shared" si="53"/>
        <v>0</v>
      </c>
      <c r="U498" s="72"/>
      <c r="V498" s="72"/>
    </row>
    <row r="499" spans="1:22" s="1" customFormat="1" x14ac:dyDescent="0.3">
      <c r="A499" s="83"/>
      <c r="B499" s="83"/>
      <c r="C499" s="83"/>
      <c r="D499" s="91"/>
      <c r="E499" s="83"/>
      <c r="F499" s="84"/>
      <c r="G499" s="91"/>
      <c r="H499" s="89"/>
      <c r="I499" s="89"/>
      <c r="J499" s="91"/>
      <c r="K499" s="88"/>
      <c r="L499" s="84"/>
      <c r="M499" s="118"/>
      <c r="N499" s="72">
        <f t="shared" si="54"/>
        <v>0</v>
      </c>
      <c r="O499" s="72">
        <f t="shared" si="52"/>
        <v>0</v>
      </c>
      <c r="P499" s="72">
        <f t="shared" si="55"/>
        <v>0</v>
      </c>
      <c r="Q499" s="72">
        <f t="shared" si="56"/>
        <v>0</v>
      </c>
      <c r="R499" s="1">
        <f t="shared" si="58"/>
        <v>0</v>
      </c>
      <c r="S499" s="72">
        <f t="shared" si="57"/>
        <v>0</v>
      </c>
      <c r="T499" s="72">
        <f t="shared" si="53"/>
        <v>0</v>
      </c>
      <c r="U499" s="72"/>
      <c r="V499" s="72"/>
    </row>
    <row r="500" spans="1:22" s="1" customFormat="1" x14ac:dyDescent="0.3">
      <c r="A500" s="83"/>
      <c r="B500" s="83"/>
      <c r="C500" s="83"/>
      <c r="D500" s="91"/>
      <c r="E500" s="83"/>
      <c r="F500" s="84"/>
      <c r="G500" s="91"/>
      <c r="H500" s="89"/>
      <c r="I500" s="89"/>
      <c r="J500" s="91"/>
      <c r="K500" s="88"/>
      <c r="L500" s="84"/>
      <c r="M500" s="118"/>
      <c r="N500" s="72">
        <f t="shared" si="54"/>
        <v>0</v>
      </c>
      <c r="O500" s="72">
        <f t="shared" si="52"/>
        <v>0</v>
      </c>
      <c r="P500" s="72">
        <f t="shared" si="55"/>
        <v>0</v>
      </c>
      <c r="Q500" s="72">
        <f t="shared" si="56"/>
        <v>0</v>
      </c>
      <c r="R500" s="1">
        <f t="shared" si="58"/>
        <v>0</v>
      </c>
      <c r="S500" s="72">
        <f t="shared" si="57"/>
        <v>0</v>
      </c>
      <c r="T500" s="72">
        <f t="shared" si="53"/>
        <v>0</v>
      </c>
      <c r="U500" s="72"/>
      <c r="V500" s="72"/>
    </row>
    <row r="501" spans="1:22" s="1" customFormat="1" x14ac:dyDescent="0.3">
      <c r="A501" s="83"/>
      <c r="B501" s="83"/>
      <c r="C501" s="83"/>
      <c r="D501" s="91"/>
      <c r="E501" s="83"/>
      <c r="F501" s="84"/>
      <c r="G501" s="91"/>
      <c r="H501" s="89"/>
      <c r="I501" s="89"/>
      <c r="J501" s="91"/>
      <c r="K501" s="88"/>
      <c r="L501" s="84"/>
      <c r="M501" s="118"/>
      <c r="N501" s="72">
        <f t="shared" si="54"/>
        <v>0</v>
      </c>
      <c r="O501" s="72">
        <f t="shared" si="52"/>
        <v>0</v>
      </c>
      <c r="P501" s="72">
        <f t="shared" si="55"/>
        <v>0</v>
      </c>
      <c r="Q501" s="72">
        <f t="shared" si="56"/>
        <v>0</v>
      </c>
      <c r="R501" s="1">
        <f t="shared" si="58"/>
        <v>0</v>
      </c>
      <c r="S501" s="72">
        <f t="shared" si="57"/>
        <v>0</v>
      </c>
      <c r="T501" s="72">
        <f t="shared" si="53"/>
        <v>0</v>
      </c>
      <c r="U501" s="72"/>
      <c r="V501" s="72"/>
    </row>
    <row r="502" spans="1:22" s="1" customFormat="1" x14ac:dyDescent="0.3">
      <c r="A502" s="83"/>
      <c r="B502" s="83"/>
      <c r="C502" s="83"/>
      <c r="D502" s="91"/>
      <c r="E502" s="83"/>
      <c r="F502" s="84"/>
      <c r="G502" s="91"/>
      <c r="H502" s="89"/>
      <c r="I502" s="89"/>
      <c r="J502" s="91"/>
      <c r="K502" s="88"/>
      <c r="L502" s="84"/>
      <c r="M502" s="118"/>
      <c r="N502" s="72">
        <f t="shared" si="54"/>
        <v>0</v>
      </c>
      <c r="O502" s="72">
        <f t="shared" ref="O502:O565" si="59">IF(AND(A502&gt;0,B502&lt;&gt;""),IF(C502="",1,0),0)</f>
        <v>0</v>
      </c>
      <c r="P502" s="72">
        <f t="shared" si="55"/>
        <v>0</v>
      </c>
      <c r="Q502" s="72">
        <f t="shared" si="56"/>
        <v>0</v>
      </c>
      <c r="R502" s="1">
        <f t="shared" si="58"/>
        <v>0</v>
      </c>
      <c r="S502" s="72">
        <f t="shared" si="57"/>
        <v>0</v>
      </c>
      <c r="T502" s="72">
        <f t="shared" si="53"/>
        <v>0</v>
      </c>
      <c r="U502" s="72"/>
      <c r="V502" s="72"/>
    </row>
    <row r="503" spans="1:22" s="1" customFormat="1" x14ac:dyDescent="0.3">
      <c r="A503" s="83"/>
      <c r="B503" s="83"/>
      <c r="C503" s="83"/>
      <c r="D503" s="91"/>
      <c r="E503" s="83"/>
      <c r="F503" s="84"/>
      <c r="G503" s="91"/>
      <c r="H503" s="89"/>
      <c r="I503" s="89"/>
      <c r="J503" s="91"/>
      <c r="K503" s="88"/>
      <c r="L503" s="84"/>
      <c r="M503" s="118"/>
      <c r="N503" s="72">
        <f t="shared" si="54"/>
        <v>0</v>
      </c>
      <c r="O503" s="72">
        <f t="shared" si="59"/>
        <v>0</v>
      </c>
      <c r="P503" s="72">
        <f t="shared" si="55"/>
        <v>0</v>
      </c>
      <c r="Q503" s="72">
        <f t="shared" si="56"/>
        <v>0</v>
      </c>
      <c r="R503" s="1">
        <f t="shared" si="58"/>
        <v>0</v>
      </c>
      <c r="S503" s="72">
        <f t="shared" si="57"/>
        <v>0</v>
      </c>
      <c r="T503" s="72">
        <f t="shared" si="53"/>
        <v>0</v>
      </c>
      <c r="U503" s="72"/>
      <c r="V503" s="72"/>
    </row>
    <row r="504" spans="1:22" s="1" customFormat="1" x14ac:dyDescent="0.3">
      <c r="A504" s="83"/>
      <c r="B504" s="83"/>
      <c r="C504" s="83"/>
      <c r="D504" s="91"/>
      <c r="E504" s="83"/>
      <c r="F504" s="84"/>
      <c r="G504" s="91"/>
      <c r="H504" s="89"/>
      <c r="I504" s="89"/>
      <c r="J504" s="91"/>
      <c r="K504" s="88"/>
      <c r="L504" s="84"/>
      <c r="M504" s="118"/>
      <c r="N504" s="72">
        <f t="shared" si="54"/>
        <v>0</v>
      </c>
      <c r="O504" s="72">
        <f t="shared" si="59"/>
        <v>0</v>
      </c>
      <c r="P504" s="72">
        <f t="shared" si="55"/>
        <v>0</v>
      </c>
      <c r="Q504" s="72">
        <f t="shared" si="56"/>
        <v>0</v>
      </c>
      <c r="R504" s="1">
        <f t="shared" si="58"/>
        <v>0</v>
      </c>
      <c r="S504" s="72">
        <f t="shared" si="57"/>
        <v>0</v>
      </c>
      <c r="T504" s="72">
        <f t="shared" si="53"/>
        <v>0</v>
      </c>
      <c r="U504" s="72"/>
      <c r="V504" s="72"/>
    </row>
    <row r="505" spans="1:22" s="1" customFormat="1" x14ac:dyDescent="0.3">
      <c r="A505" s="83"/>
      <c r="B505" s="83"/>
      <c r="C505" s="83"/>
      <c r="D505" s="91"/>
      <c r="E505" s="83"/>
      <c r="F505" s="84"/>
      <c r="G505" s="91"/>
      <c r="H505" s="89"/>
      <c r="I505" s="89"/>
      <c r="J505" s="91"/>
      <c r="K505" s="88"/>
      <c r="L505" s="84"/>
      <c r="M505" s="118"/>
      <c r="N505" s="72">
        <f t="shared" si="54"/>
        <v>0</v>
      </c>
      <c r="O505" s="72">
        <f t="shared" si="59"/>
        <v>0</v>
      </c>
      <c r="P505" s="72">
        <f t="shared" si="55"/>
        <v>0</v>
      </c>
      <c r="Q505" s="72">
        <f t="shared" si="56"/>
        <v>0</v>
      </c>
      <c r="R505" s="1">
        <f t="shared" si="58"/>
        <v>0</v>
      </c>
      <c r="S505" s="72">
        <f t="shared" si="57"/>
        <v>0</v>
      </c>
      <c r="T505" s="72">
        <f t="shared" si="53"/>
        <v>0</v>
      </c>
      <c r="U505" s="72"/>
      <c r="V505" s="72"/>
    </row>
    <row r="506" spans="1:22" s="1" customFormat="1" x14ac:dyDescent="0.3">
      <c r="A506" s="83"/>
      <c r="B506" s="83"/>
      <c r="C506" s="83"/>
      <c r="D506" s="91"/>
      <c r="E506" s="83"/>
      <c r="F506" s="84"/>
      <c r="G506" s="91"/>
      <c r="H506" s="89"/>
      <c r="I506" s="89"/>
      <c r="J506" s="91"/>
      <c r="K506" s="88"/>
      <c r="L506" s="84"/>
      <c r="M506" s="118"/>
      <c r="N506" s="72">
        <f t="shared" si="54"/>
        <v>0</v>
      </c>
      <c r="O506" s="72">
        <f t="shared" si="59"/>
        <v>0</v>
      </c>
      <c r="P506" s="72">
        <f t="shared" si="55"/>
        <v>0</v>
      </c>
      <c r="Q506" s="72">
        <f t="shared" si="56"/>
        <v>0</v>
      </c>
      <c r="R506" s="1">
        <f t="shared" si="58"/>
        <v>0</v>
      </c>
      <c r="S506" s="72">
        <f t="shared" si="57"/>
        <v>0</v>
      </c>
      <c r="T506" s="72">
        <f t="shared" si="53"/>
        <v>0</v>
      </c>
      <c r="U506" s="72"/>
      <c r="V506" s="72"/>
    </row>
    <row r="507" spans="1:22" s="1" customFormat="1" x14ac:dyDescent="0.3">
      <c r="A507" s="83"/>
      <c r="B507" s="83"/>
      <c r="C507" s="83"/>
      <c r="D507" s="91"/>
      <c r="E507" s="83"/>
      <c r="F507" s="84"/>
      <c r="G507" s="91"/>
      <c r="H507" s="89"/>
      <c r="I507" s="89"/>
      <c r="J507" s="91"/>
      <c r="K507" s="88"/>
      <c r="L507" s="84"/>
      <c r="M507" s="118"/>
      <c r="N507" s="72">
        <f t="shared" si="54"/>
        <v>0</v>
      </c>
      <c r="O507" s="72">
        <f t="shared" si="59"/>
        <v>0</v>
      </c>
      <c r="P507" s="72">
        <f t="shared" si="55"/>
        <v>0</v>
      </c>
      <c r="Q507" s="72">
        <f t="shared" si="56"/>
        <v>0</v>
      </c>
      <c r="R507" s="1">
        <f t="shared" si="58"/>
        <v>0</v>
      </c>
      <c r="S507" s="72">
        <f t="shared" si="57"/>
        <v>0</v>
      </c>
      <c r="T507" s="72">
        <f t="shared" si="53"/>
        <v>0</v>
      </c>
      <c r="U507" s="72"/>
      <c r="V507" s="72"/>
    </row>
    <row r="508" spans="1:22" s="1" customFormat="1" x14ac:dyDescent="0.3">
      <c r="A508" s="83"/>
      <c r="B508" s="83"/>
      <c r="C508" s="83"/>
      <c r="D508" s="91"/>
      <c r="E508" s="83"/>
      <c r="F508" s="84"/>
      <c r="G508" s="91"/>
      <c r="H508" s="89"/>
      <c r="I508" s="89"/>
      <c r="J508" s="91"/>
      <c r="K508" s="88"/>
      <c r="L508" s="84"/>
      <c r="M508" s="118"/>
      <c r="N508" s="72">
        <f t="shared" si="54"/>
        <v>0</v>
      </c>
      <c r="O508" s="72">
        <f t="shared" si="59"/>
        <v>0</v>
      </c>
      <c r="P508" s="72">
        <f t="shared" si="55"/>
        <v>0</v>
      </c>
      <c r="Q508" s="72">
        <f t="shared" si="56"/>
        <v>0</v>
      </c>
      <c r="R508" s="1">
        <f t="shared" si="58"/>
        <v>0</v>
      </c>
      <c r="S508" s="72">
        <f t="shared" si="57"/>
        <v>0</v>
      </c>
      <c r="T508" s="72">
        <f t="shared" si="53"/>
        <v>0</v>
      </c>
      <c r="U508" s="72"/>
      <c r="V508" s="72"/>
    </row>
    <row r="509" spans="1:22" s="1" customFormat="1" x14ac:dyDescent="0.3">
      <c r="A509" s="83"/>
      <c r="B509" s="83"/>
      <c r="C509" s="83"/>
      <c r="D509" s="91"/>
      <c r="E509" s="83"/>
      <c r="F509" s="84"/>
      <c r="G509" s="91"/>
      <c r="H509" s="89"/>
      <c r="I509" s="89"/>
      <c r="J509" s="91"/>
      <c r="K509" s="88"/>
      <c r="L509" s="84"/>
      <c r="M509" s="118"/>
      <c r="N509" s="72">
        <f t="shared" si="54"/>
        <v>0</v>
      </c>
      <c r="O509" s="72">
        <f t="shared" si="59"/>
        <v>0</v>
      </c>
      <c r="P509" s="72">
        <f t="shared" si="55"/>
        <v>0</v>
      </c>
      <c r="Q509" s="72">
        <f t="shared" si="56"/>
        <v>0</v>
      </c>
      <c r="R509" s="1">
        <f t="shared" si="58"/>
        <v>0</v>
      </c>
      <c r="S509" s="72">
        <f t="shared" si="57"/>
        <v>0</v>
      </c>
      <c r="T509" s="72">
        <f t="shared" si="53"/>
        <v>0</v>
      </c>
      <c r="U509" s="72"/>
      <c r="V509" s="72"/>
    </row>
    <row r="510" spans="1:22" s="1" customFormat="1" x14ac:dyDescent="0.3">
      <c r="A510" s="83"/>
      <c r="B510" s="83"/>
      <c r="C510" s="83"/>
      <c r="D510" s="91"/>
      <c r="E510" s="83"/>
      <c r="F510" s="84"/>
      <c r="G510" s="91"/>
      <c r="H510" s="89"/>
      <c r="I510" s="89"/>
      <c r="J510" s="91"/>
      <c r="K510" s="88"/>
      <c r="L510" s="84"/>
      <c r="M510" s="118"/>
      <c r="N510" s="72">
        <f t="shared" si="54"/>
        <v>0</v>
      </c>
      <c r="O510" s="72">
        <f t="shared" si="59"/>
        <v>0</v>
      </c>
      <c r="P510" s="72">
        <f t="shared" si="55"/>
        <v>0</v>
      </c>
      <c r="Q510" s="72">
        <f t="shared" si="56"/>
        <v>0</v>
      </c>
      <c r="R510" s="1">
        <f t="shared" si="58"/>
        <v>0</v>
      </c>
      <c r="S510" s="72">
        <f t="shared" si="57"/>
        <v>0</v>
      </c>
      <c r="T510" s="72">
        <f t="shared" si="53"/>
        <v>0</v>
      </c>
      <c r="U510" s="72"/>
      <c r="V510" s="72"/>
    </row>
    <row r="511" spans="1:22" s="1" customFormat="1" x14ac:dyDescent="0.3">
      <c r="A511" s="83"/>
      <c r="B511" s="83"/>
      <c r="C511" s="83"/>
      <c r="D511" s="91"/>
      <c r="E511" s="83"/>
      <c r="F511" s="84"/>
      <c r="G511" s="91"/>
      <c r="H511" s="89"/>
      <c r="I511" s="89"/>
      <c r="J511" s="91"/>
      <c r="K511" s="88"/>
      <c r="L511" s="84"/>
      <c r="M511" s="118"/>
      <c r="N511" s="72">
        <f t="shared" si="54"/>
        <v>0</v>
      </c>
      <c r="O511" s="72">
        <f t="shared" si="59"/>
        <v>0</v>
      </c>
      <c r="P511" s="72">
        <f t="shared" si="55"/>
        <v>0</v>
      </c>
      <c r="Q511" s="72">
        <f t="shared" si="56"/>
        <v>0</v>
      </c>
      <c r="R511" s="1">
        <f t="shared" si="58"/>
        <v>0</v>
      </c>
      <c r="S511" s="72">
        <f t="shared" si="57"/>
        <v>0</v>
      </c>
      <c r="T511" s="72">
        <f t="shared" si="53"/>
        <v>0</v>
      </c>
      <c r="U511" s="72"/>
      <c r="V511" s="72"/>
    </row>
    <row r="512" spans="1:22" s="1" customFormat="1" x14ac:dyDescent="0.3">
      <c r="A512" s="83"/>
      <c r="B512" s="83"/>
      <c r="C512" s="83"/>
      <c r="D512" s="91"/>
      <c r="E512" s="83"/>
      <c r="F512" s="84"/>
      <c r="G512" s="91"/>
      <c r="H512" s="89"/>
      <c r="I512" s="89"/>
      <c r="J512" s="91"/>
      <c r="K512" s="88"/>
      <c r="L512" s="84"/>
      <c r="M512" s="118"/>
      <c r="N512" s="72">
        <f t="shared" si="54"/>
        <v>0</v>
      </c>
      <c r="O512" s="72">
        <f t="shared" si="59"/>
        <v>0</v>
      </c>
      <c r="P512" s="72">
        <f t="shared" si="55"/>
        <v>0</v>
      </c>
      <c r="Q512" s="72">
        <f t="shared" si="56"/>
        <v>0</v>
      </c>
      <c r="R512" s="1">
        <f t="shared" si="58"/>
        <v>0</v>
      </c>
      <c r="S512" s="72">
        <f t="shared" si="57"/>
        <v>0</v>
      </c>
      <c r="T512" s="72">
        <f t="shared" si="53"/>
        <v>0</v>
      </c>
      <c r="U512" s="72"/>
      <c r="V512" s="72"/>
    </row>
    <row r="513" spans="1:22" s="1" customFormat="1" x14ac:dyDescent="0.3">
      <c r="A513" s="83"/>
      <c r="B513" s="83"/>
      <c r="C513" s="83"/>
      <c r="D513" s="91"/>
      <c r="E513" s="83"/>
      <c r="F513" s="84"/>
      <c r="G513" s="91"/>
      <c r="H513" s="89"/>
      <c r="I513" s="89"/>
      <c r="J513" s="91"/>
      <c r="K513" s="88"/>
      <c r="L513" s="84"/>
      <c r="M513" s="118"/>
      <c r="N513" s="72">
        <f t="shared" si="54"/>
        <v>0</v>
      </c>
      <c r="O513" s="72">
        <f t="shared" si="59"/>
        <v>0</v>
      </c>
      <c r="P513" s="72">
        <f t="shared" si="55"/>
        <v>0</v>
      </c>
      <c r="Q513" s="72">
        <f t="shared" si="56"/>
        <v>0</v>
      </c>
      <c r="R513" s="1">
        <f t="shared" si="58"/>
        <v>0</v>
      </c>
      <c r="S513" s="72">
        <f t="shared" si="57"/>
        <v>0</v>
      </c>
      <c r="T513" s="72">
        <f t="shared" si="53"/>
        <v>0</v>
      </c>
      <c r="U513" s="72"/>
      <c r="V513" s="72"/>
    </row>
    <row r="514" spans="1:22" s="1" customFormat="1" x14ac:dyDescent="0.3">
      <c r="A514" s="83"/>
      <c r="B514" s="83"/>
      <c r="C514" s="83"/>
      <c r="D514" s="91"/>
      <c r="E514" s="83"/>
      <c r="F514" s="84"/>
      <c r="G514" s="91"/>
      <c r="H514" s="89"/>
      <c r="I514" s="89"/>
      <c r="J514" s="91"/>
      <c r="K514" s="88"/>
      <c r="L514" s="84"/>
      <c r="M514" s="118"/>
      <c r="N514" s="72">
        <f t="shared" si="54"/>
        <v>0</v>
      </c>
      <c r="O514" s="72">
        <f t="shared" si="59"/>
        <v>0</v>
      </c>
      <c r="P514" s="72">
        <f t="shared" si="55"/>
        <v>0</v>
      </c>
      <c r="Q514" s="72">
        <f t="shared" si="56"/>
        <v>0</v>
      </c>
      <c r="R514" s="1">
        <f t="shared" si="58"/>
        <v>0</v>
      </c>
      <c r="S514" s="72">
        <f t="shared" si="57"/>
        <v>0</v>
      </c>
      <c r="T514" s="72">
        <f t="shared" si="53"/>
        <v>0</v>
      </c>
      <c r="U514" s="72"/>
      <c r="V514" s="72"/>
    </row>
    <row r="515" spans="1:22" s="1" customFormat="1" x14ac:dyDescent="0.3">
      <c r="A515" s="83"/>
      <c r="B515" s="83"/>
      <c r="C515" s="83"/>
      <c r="D515" s="91"/>
      <c r="E515" s="83"/>
      <c r="F515" s="84"/>
      <c r="G515" s="91"/>
      <c r="H515" s="89"/>
      <c r="I515" s="89"/>
      <c r="J515" s="91"/>
      <c r="K515" s="88"/>
      <c r="L515" s="84"/>
      <c r="M515" s="118"/>
      <c r="N515" s="72">
        <f t="shared" si="54"/>
        <v>0</v>
      </c>
      <c r="O515" s="72">
        <f t="shared" si="59"/>
        <v>0</v>
      </c>
      <c r="P515" s="72">
        <f t="shared" si="55"/>
        <v>0</v>
      </c>
      <c r="Q515" s="72">
        <f t="shared" si="56"/>
        <v>0</v>
      </c>
      <c r="R515" s="1">
        <f t="shared" si="58"/>
        <v>0</v>
      </c>
      <c r="S515" s="72">
        <f t="shared" si="57"/>
        <v>0</v>
      </c>
      <c r="T515" s="72">
        <f t="shared" si="53"/>
        <v>0</v>
      </c>
      <c r="U515" s="72"/>
      <c r="V515" s="72"/>
    </row>
    <row r="516" spans="1:22" s="1" customFormat="1" x14ac:dyDescent="0.3">
      <c r="A516" s="83"/>
      <c r="B516" s="83"/>
      <c r="C516" s="83"/>
      <c r="D516" s="91"/>
      <c r="E516" s="83"/>
      <c r="F516" s="84"/>
      <c r="G516" s="91"/>
      <c r="H516" s="89"/>
      <c r="I516" s="89"/>
      <c r="J516" s="91"/>
      <c r="K516" s="88"/>
      <c r="L516" s="84"/>
      <c r="M516" s="118"/>
      <c r="N516" s="72">
        <f t="shared" si="54"/>
        <v>0</v>
      </c>
      <c r="O516" s="72">
        <f t="shared" si="59"/>
        <v>0</v>
      </c>
      <c r="P516" s="72">
        <f t="shared" si="55"/>
        <v>0</v>
      </c>
      <c r="Q516" s="72">
        <f t="shared" si="56"/>
        <v>0</v>
      </c>
      <c r="R516" s="1">
        <f t="shared" si="58"/>
        <v>0</v>
      </c>
      <c r="S516" s="72">
        <f t="shared" si="57"/>
        <v>0</v>
      </c>
      <c r="T516" s="72">
        <f t="shared" si="53"/>
        <v>0</v>
      </c>
      <c r="U516" s="72"/>
      <c r="V516" s="72"/>
    </row>
    <row r="517" spans="1:22" s="1" customFormat="1" x14ac:dyDescent="0.3">
      <c r="A517" s="83"/>
      <c r="B517" s="83"/>
      <c r="C517" s="83"/>
      <c r="D517" s="91"/>
      <c r="E517" s="83"/>
      <c r="F517" s="84"/>
      <c r="G517" s="91"/>
      <c r="H517" s="89"/>
      <c r="I517" s="89"/>
      <c r="J517" s="91"/>
      <c r="K517" s="88"/>
      <c r="L517" s="84"/>
      <c r="M517" s="118"/>
      <c r="N517" s="72">
        <f t="shared" si="54"/>
        <v>0</v>
      </c>
      <c r="O517" s="72">
        <f t="shared" si="59"/>
        <v>0</v>
      </c>
      <c r="P517" s="72">
        <f t="shared" si="55"/>
        <v>0</v>
      </c>
      <c r="Q517" s="72">
        <f t="shared" si="56"/>
        <v>0</v>
      </c>
      <c r="R517" s="1">
        <f t="shared" si="58"/>
        <v>0</v>
      </c>
      <c r="S517" s="72">
        <f t="shared" si="57"/>
        <v>0</v>
      </c>
      <c r="T517" s="72">
        <f t="shared" si="53"/>
        <v>0</v>
      </c>
      <c r="U517" s="72"/>
      <c r="V517" s="72"/>
    </row>
    <row r="518" spans="1:22" s="1" customFormat="1" x14ac:dyDescent="0.3">
      <c r="A518" s="83"/>
      <c r="B518" s="83"/>
      <c r="C518" s="83"/>
      <c r="D518" s="91"/>
      <c r="E518" s="83"/>
      <c r="F518" s="84"/>
      <c r="G518" s="91"/>
      <c r="H518" s="89"/>
      <c r="I518" s="89"/>
      <c r="J518" s="91"/>
      <c r="K518" s="88"/>
      <c r="L518" s="84"/>
      <c r="M518" s="118"/>
      <c r="N518" s="72">
        <f t="shared" si="54"/>
        <v>0</v>
      </c>
      <c r="O518" s="72">
        <f t="shared" si="59"/>
        <v>0</v>
      </c>
      <c r="P518" s="72">
        <f t="shared" si="55"/>
        <v>0</v>
      </c>
      <c r="Q518" s="72">
        <f t="shared" si="56"/>
        <v>0</v>
      </c>
      <c r="R518" s="1">
        <f t="shared" si="58"/>
        <v>0</v>
      </c>
      <c r="S518" s="72">
        <f t="shared" si="57"/>
        <v>0</v>
      </c>
      <c r="T518" s="72">
        <f t="shared" si="53"/>
        <v>0</v>
      </c>
      <c r="U518" s="72"/>
      <c r="V518" s="72"/>
    </row>
    <row r="519" spans="1:22" s="1" customFormat="1" x14ac:dyDescent="0.3">
      <c r="A519" s="83"/>
      <c r="B519" s="83"/>
      <c r="C519" s="83"/>
      <c r="D519" s="91"/>
      <c r="E519" s="83"/>
      <c r="F519" s="84"/>
      <c r="G519" s="91"/>
      <c r="H519" s="89"/>
      <c r="I519" s="89"/>
      <c r="J519" s="91"/>
      <c r="K519" s="88"/>
      <c r="L519" s="84"/>
      <c r="M519" s="118"/>
      <c r="N519" s="72">
        <f t="shared" si="54"/>
        <v>0</v>
      </c>
      <c r="O519" s="72">
        <f t="shared" si="59"/>
        <v>0</v>
      </c>
      <c r="P519" s="72">
        <f t="shared" si="55"/>
        <v>0</v>
      </c>
      <c r="Q519" s="72">
        <f t="shared" si="56"/>
        <v>0</v>
      </c>
      <c r="R519" s="1">
        <f t="shared" si="58"/>
        <v>0</v>
      </c>
      <c r="S519" s="72">
        <f t="shared" si="57"/>
        <v>0</v>
      </c>
      <c r="T519" s="72">
        <f t="shared" ref="T519:T582" si="60">IF(B519&lt;&gt;"",IF(SUM(G519:J519)&gt;0,0,IF(D519&gt;0,0,1)),0)</f>
        <v>0</v>
      </c>
      <c r="U519" s="72"/>
      <c r="V519" s="72"/>
    </row>
    <row r="520" spans="1:22" s="1" customFormat="1" x14ac:dyDescent="0.3">
      <c r="A520" s="83"/>
      <c r="B520" s="83"/>
      <c r="C520" s="83"/>
      <c r="D520" s="91"/>
      <c r="E520" s="83"/>
      <c r="F520" s="84"/>
      <c r="G520" s="91"/>
      <c r="H520" s="89"/>
      <c r="I520" s="89"/>
      <c r="J520" s="91"/>
      <c r="K520" s="88"/>
      <c r="L520" s="84"/>
      <c r="M520" s="118"/>
      <c r="N520" s="72">
        <f t="shared" ref="N520:N583" si="61">IF(C520&lt;&gt;"",IF(B520="",1,0),0)</f>
        <v>0</v>
      </c>
      <c r="O520" s="72">
        <f t="shared" si="59"/>
        <v>0</v>
      </c>
      <c r="P520" s="72">
        <f t="shared" ref="P520:P583" si="62">IF(OR(H520&gt;0,G520&gt;0),IF(E520="",1,0),0)</f>
        <v>0</v>
      </c>
      <c r="Q520" s="72">
        <f t="shared" ref="Q520:Q583" si="63">IF(E520&lt;&gt;"",IF(F520&gt;0,0,1),0)</f>
        <v>0</v>
      </c>
      <c r="R520" s="1">
        <f t="shared" si="58"/>
        <v>0</v>
      </c>
      <c r="S520" s="72">
        <f t="shared" si="57"/>
        <v>0</v>
      </c>
      <c r="T520" s="72">
        <f t="shared" si="60"/>
        <v>0</v>
      </c>
      <c r="U520" s="72"/>
      <c r="V520" s="72"/>
    </row>
    <row r="521" spans="1:22" s="1" customFormat="1" x14ac:dyDescent="0.3">
      <c r="A521" s="83"/>
      <c r="B521" s="83"/>
      <c r="C521" s="83"/>
      <c r="D521" s="91"/>
      <c r="E521" s="83"/>
      <c r="F521" s="84"/>
      <c r="G521" s="91"/>
      <c r="H521" s="89"/>
      <c r="I521" s="89"/>
      <c r="J521" s="91"/>
      <c r="K521" s="88"/>
      <c r="L521" s="84"/>
      <c r="M521" s="118"/>
      <c r="N521" s="72">
        <f t="shared" si="61"/>
        <v>0</v>
      </c>
      <c r="O521" s="72">
        <f t="shared" si="59"/>
        <v>0</v>
      </c>
      <c r="P521" s="72">
        <f t="shared" si="62"/>
        <v>0</v>
      </c>
      <c r="Q521" s="72">
        <f t="shared" si="63"/>
        <v>0</v>
      </c>
      <c r="R521" s="1">
        <f t="shared" si="58"/>
        <v>0</v>
      </c>
      <c r="S521" s="72">
        <f t="shared" si="57"/>
        <v>0</v>
      </c>
      <c r="T521" s="72">
        <f t="shared" si="60"/>
        <v>0</v>
      </c>
      <c r="U521" s="72"/>
      <c r="V521" s="72"/>
    </row>
    <row r="522" spans="1:22" s="1" customFormat="1" x14ac:dyDescent="0.3">
      <c r="A522" s="83"/>
      <c r="B522" s="83"/>
      <c r="C522" s="83"/>
      <c r="D522" s="91"/>
      <c r="E522" s="83"/>
      <c r="F522" s="84"/>
      <c r="G522" s="91"/>
      <c r="H522" s="89"/>
      <c r="I522" s="89"/>
      <c r="J522" s="91"/>
      <c r="K522" s="88"/>
      <c r="L522" s="84"/>
      <c r="M522" s="118"/>
      <c r="N522" s="72">
        <f t="shared" si="61"/>
        <v>0</v>
      </c>
      <c r="O522" s="72">
        <f t="shared" si="59"/>
        <v>0</v>
      </c>
      <c r="P522" s="72">
        <f t="shared" si="62"/>
        <v>0</v>
      </c>
      <c r="Q522" s="72">
        <f t="shared" si="63"/>
        <v>0</v>
      </c>
      <c r="R522" s="1">
        <f t="shared" si="58"/>
        <v>0</v>
      </c>
      <c r="S522" s="72">
        <f t="shared" si="57"/>
        <v>0</v>
      </c>
      <c r="T522" s="72">
        <f t="shared" si="60"/>
        <v>0</v>
      </c>
      <c r="U522" s="72"/>
      <c r="V522" s="72"/>
    </row>
    <row r="523" spans="1:22" s="1" customFormat="1" x14ac:dyDescent="0.3">
      <c r="A523" s="83"/>
      <c r="B523" s="83"/>
      <c r="C523" s="83"/>
      <c r="D523" s="91"/>
      <c r="E523" s="83"/>
      <c r="F523" s="84"/>
      <c r="G523" s="91"/>
      <c r="H523" s="89"/>
      <c r="I523" s="89"/>
      <c r="J523" s="91"/>
      <c r="K523" s="88"/>
      <c r="L523" s="84"/>
      <c r="M523" s="118"/>
      <c r="N523" s="72">
        <f t="shared" si="61"/>
        <v>0</v>
      </c>
      <c r="O523" s="72">
        <f t="shared" si="59"/>
        <v>0</v>
      </c>
      <c r="P523" s="72">
        <f t="shared" si="62"/>
        <v>0</v>
      </c>
      <c r="Q523" s="72">
        <f t="shared" si="63"/>
        <v>0</v>
      </c>
      <c r="R523" s="1">
        <f t="shared" si="58"/>
        <v>0</v>
      </c>
      <c r="S523" s="72">
        <f t="shared" si="57"/>
        <v>0</v>
      </c>
      <c r="T523" s="72">
        <f t="shared" si="60"/>
        <v>0</v>
      </c>
      <c r="U523" s="72"/>
      <c r="V523" s="72"/>
    </row>
    <row r="524" spans="1:22" s="1" customFormat="1" x14ac:dyDescent="0.3">
      <c r="A524" s="83"/>
      <c r="B524" s="83"/>
      <c r="C524" s="83"/>
      <c r="D524" s="91"/>
      <c r="E524" s="83"/>
      <c r="F524" s="84"/>
      <c r="G524" s="91"/>
      <c r="H524" s="89"/>
      <c r="I524" s="89"/>
      <c r="J524" s="91"/>
      <c r="K524" s="88"/>
      <c r="L524" s="84"/>
      <c r="M524" s="118"/>
      <c r="N524" s="72">
        <f t="shared" si="61"/>
        <v>0</v>
      </c>
      <c r="O524" s="72">
        <f t="shared" si="59"/>
        <v>0</v>
      </c>
      <c r="P524" s="72">
        <f t="shared" si="62"/>
        <v>0</v>
      </c>
      <c r="Q524" s="72">
        <f t="shared" si="63"/>
        <v>0</v>
      </c>
      <c r="R524" s="1">
        <f t="shared" si="58"/>
        <v>0</v>
      </c>
      <c r="S524" s="72">
        <f t="shared" si="57"/>
        <v>0</v>
      </c>
      <c r="T524" s="72">
        <f t="shared" si="60"/>
        <v>0</v>
      </c>
      <c r="U524" s="72"/>
      <c r="V524" s="72"/>
    </row>
    <row r="525" spans="1:22" s="1" customFormat="1" x14ac:dyDescent="0.3">
      <c r="A525" s="83"/>
      <c r="B525" s="83"/>
      <c r="C525" s="83"/>
      <c r="D525" s="91"/>
      <c r="E525" s="83"/>
      <c r="F525" s="84"/>
      <c r="G525" s="91"/>
      <c r="H525" s="89"/>
      <c r="I525" s="89"/>
      <c r="J525" s="91"/>
      <c r="K525" s="88"/>
      <c r="L525" s="84"/>
      <c r="M525" s="118"/>
      <c r="N525" s="72">
        <f t="shared" si="61"/>
        <v>0</v>
      </c>
      <c r="O525" s="72">
        <f t="shared" si="59"/>
        <v>0</v>
      </c>
      <c r="P525" s="72">
        <f t="shared" si="62"/>
        <v>0</v>
      </c>
      <c r="Q525" s="72">
        <f t="shared" si="63"/>
        <v>0</v>
      </c>
      <c r="R525" s="1">
        <f t="shared" si="58"/>
        <v>0</v>
      </c>
      <c r="S525" s="72">
        <f t="shared" si="57"/>
        <v>0</v>
      </c>
      <c r="T525" s="72">
        <f t="shared" si="60"/>
        <v>0</v>
      </c>
      <c r="U525" s="72"/>
      <c r="V525" s="72"/>
    </row>
    <row r="526" spans="1:22" s="1" customFormat="1" x14ac:dyDescent="0.3">
      <c r="A526" s="83"/>
      <c r="B526" s="83"/>
      <c r="C526" s="83"/>
      <c r="D526" s="91"/>
      <c r="E526" s="83"/>
      <c r="F526" s="84"/>
      <c r="G526" s="91"/>
      <c r="H526" s="89"/>
      <c r="I526" s="89"/>
      <c r="J526" s="91"/>
      <c r="K526" s="88"/>
      <c r="L526" s="84"/>
      <c r="M526" s="118"/>
      <c r="N526" s="72">
        <f t="shared" si="61"/>
        <v>0</v>
      </c>
      <c r="O526" s="72">
        <f t="shared" si="59"/>
        <v>0</v>
      </c>
      <c r="P526" s="72">
        <f t="shared" si="62"/>
        <v>0</v>
      </c>
      <c r="Q526" s="72">
        <f t="shared" si="63"/>
        <v>0</v>
      </c>
      <c r="R526" s="1">
        <f t="shared" si="58"/>
        <v>0</v>
      </c>
      <c r="S526" s="72">
        <f t="shared" si="57"/>
        <v>0</v>
      </c>
      <c r="T526" s="72">
        <f t="shared" si="60"/>
        <v>0</v>
      </c>
      <c r="U526" s="72"/>
      <c r="V526" s="72"/>
    </row>
    <row r="527" spans="1:22" s="1" customFormat="1" x14ac:dyDescent="0.3">
      <c r="A527" s="83"/>
      <c r="B527" s="83"/>
      <c r="C527" s="83"/>
      <c r="D527" s="91"/>
      <c r="E527" s="83"/>
      <c r="F527" s="84"/>
      <c r="G527" s="91"/>
      <c r="H527" s="89"/>
      <c r="I527" s="89"/>
      <c r="J527" s="91"/>
      <c r="K527" s="88"/>
      <c r="L527" s="84"/>
      <c r="M527" s="118"/>
      <c r="N527" s="72">
        <f t="shared" si="61"/>
        <v>0</v>
      </c>
      <c r="O527" s="72">
        <f t="shared" si="59"/>
        <v>0</v>
      </c>
      <c r="P527" s="72">
        <f t="shared" si="62"/>
        <v>0</v>
      </c>
      <c r="Q527" s="72">
        <f t="shared" si="63"/>
        <v>0</v>
      </c>
      <c r="R527" s="1">
        <f t="shared" si="58"/>
        <v>0</v>
      </c>
      <c r="S527" s="72">
        <f t="shared" si="57"/>
        <v>0</v>
      </c>
      <c r="T527" s="72">
        <f t="shared" si="60"/>
        <v>0</v>
      </c>
      <c r="U527" s="72"/>
      <c r="V527" s="72"/>
    </row>
    <row r="528" spans="1:22" s="1" customFormat="1" x14ac:dyDescent="0.3">
      <c r="A528" s="83"/>
      <c r="B528" s="83"/>
      <c r="C528" s="83"/>
      <c r="D528" s="91"/>
      <c r="E528" s="83"/>
      <c r="F528" s="84"/>
      <c r="G528" s="91"/>
      <c r="H528" s="89"/>
      <c r="I528" s="89"/>
      <c r="J528" s="91"/>
      <c r="K528" s="88"/>
      <c r="L528" s="84"/>
      <c r="M528" s="118"/>
      <c r="N528" s="72">
        <f t="shared" si="61"/>
        <v>0</v>
      </c>
      <c r="O528" s="72">
        <f t="shared" si="59"/>
        <v>0</v>
      </c>
      <c r="P528" s="72">
        <f t="shared" si="62"/>
        <v>0</v>
      </c>
      <c r="Q528" s="72">
        <f t="shared" si="63"/>
        <v>0</v>
      </c>
      <c r="R528" s="1">
        <f t="shared" si="58"/>
        <v>0</v>
      </c>
      <c r="S528" s="72">
        <f t="shared" si="57"/>
        <v>0</v>
      </c>
      <c r="T528" s="72">
        <f t="shared" si="60"/>
        <v>0</v>
      </c>
      <c r="U528" s="72"/>
      <c r="V528" s="72"/>
    </row>
    <row r="529" spans="1:22" s="1" customFormat="1" x14ac:dyDescent="0.3">
      <c r="A529" s="83"/>
      <c r="B529" s="83"/>
      <c r="C529" s="83"/>
      <c r="D529" s="91"/>
      <c r="E529" s="83"/>
      <c r="F529" s="84"/>
      <c r="G529" s="91"/>
      <c r="H529" s="89"/>
      <c r="I529" s="89"/>
      <c r="J529" s="91"/>
      <c r="K529" s="88"/>
      <c r="L529" s="84"/>
      <c r="M529" s="118"/>
      <c r="N529" s="72">
        <f t="shared" si="61"/>
        <v>0</v>
      </c>
      <c r="O529" s="72">
        <f t="shared" si="59"/>
        <v>0</v>
      </c>
      <c r="P529" s="72">
        <f t="shared" si="62"/>
        <v>0</v>
      </c>
      <c r="Q529" s="72">
        <f t="shared" si="63"/>
        <v>0</v>
      </c>
      <c r="R529" s="1">
        <f t="shared" si="58"/>
        <v>0</v>
      </c>
      <c r="S529" s="72">
        <f t="shared" si="57"/>
        <v>0</v>
      </c>
      <c r="T529" s="72">
        <f t="shared" si="60"/>
        <v>0</v>
      </c>
      <c r="U529" s="72"/>
      <c r="V529" s="72"/>
    </row>
    <row r="530" spans="1:22" s="1" customFormat="1" x14ac:dyDescent="0.3">
      <c r="A530" s="83"/>
      <c r="B530" s="83"/>
      <c r="C530" s="83"/>
      <c r="D530" s="91"/>
      <c r="E530" s="83"/>
      <c r="F530" s="84"/>
      <c r="G530" s="91"/>
      <c r="H530" s="89"/>
      <c r="I530" s="89"/>
      <c r="J530" s="91"/>
      <c r="K530" s="88"/>
      <c r="L530" s="84"/>
      <c r="M530" s="118"/>
      <c r="N530" s="72">
        <f t="shared" si="61"/>
        <v>0</v>
      </c>
      <c r="O530" s="72">
        <f t="shared" si="59"/>
        <v>0</v>
      </c>
      <c r="P530" s="72">
        <f t="shared" si="62"/>
        <v>0</v>
      </c>
      <c r="Q530" s="72">
        <f t="shared" si="63"/>
        <v>0</v>
      </c>
      <c r="R530" s="1">
        <f t="shared" si="58"/>
        <v>0</v>
      </c>
      <c r="S530" s="72">
        <f t="shared" si="57"/>
        <v>0</v>
      </c>
      <c r="T530" s="72">
        <f t="shared" si="60"/>
        <v>0</v>
      </c>
      <c r="U530" s="72"/>
      <c r="V530" s="72"/>
    </row>
    <row r="531" spans="1:22" s="1" customFormat="1" x14ac:dyDescent="0.3">
      <c r="A531" s="83"/>
      <c r="B531" s="83"/>
      <c r="C531" s="83"/>
      <c r="D531" s="91"/>
      <c r="E531" s="83"/>
      <c r="F531" s="84"/>
      <c r="G531" s="91"/>
      <c r="H531" s="89"/>
      <c r="I531" s="89"/>
      <c r="J531" s="91"/>
      <c r="K531" s="88"/>
      <c r="L531" s="84"/>
      <c r="M531" s="118"/>
      <c r="N531" s="72">
        <f t="shared" si="61"/>
        <v>0</v>
      </c>
      <c r="O531" s="72">
        <f t="shared" si="59"/>
        <v>0</v>
      </c>
      <c r="P531" s="72">
        <f t="shared" si="62"/>
        <v>0</v>
      </c>
      <c r="Q531" s="72">
        <f t="shared" si="63"/>
        <v>0</v>
      </c>
      <c r="R531" s="1">
        <f t="shared" si="58"/>
        <v>0</v>
      </c>
      <c r="S531" s="72">
        <f t="shared" si="57"/>
        <v>0</v>
      </c>
      <c r="T531" s="72">
        <f t="shared" si="60"/>
        <v>0</v>
      </c>
      <c r="U531" s="72"/>
      <c r="V531" s="72"/>
    </row>
    <row r="532" spans="1:22" s="1" customFormat="1" x14ac:dyDescent="0.3">
      <c r="A532" s="83"/>
      <c r="B532" s="83"/>
      <c r="C532" s="83"/>
      <c r="D532" s="91"/>
      <c r="E532" s="83"/>
      <c r="F532" s="84"/>
      <c r="G532" s="91"/>
      <c r="H532" s="89"/>
      <c r="I532" s="89"/>
      <c r="J532" s="91"/>
      <c r="K532" s="88"/>
      <c r="L532" s="84"/>
      <c r="M532" s="118"/>
      <c r="N532" s="72">
        <f t="shared" si="61"/>
        <v>0</v>
      </c>
      <c r="O532" s="72">
        <f t="shared" si="59"/>
        <v>0</v>
      </c>
      <c r="P532" s="72">
        <f t="shared" si="62"/>
        <v>0</v>
      </c>
      <c r="Q532" s="72">
        <f t="shared" si="63"/>
        <v>0</v>
      </c>
      <c r="R532" s="1">
        <f t="shared" si="58"/>
        <v>0</v>
      </c>
      <c r="S532" s="72">
        <f t="shared" si="57"/>
        <v>0</v>
      </c>
      <c r="T532" s="72">
        <f t="shared" si="60"/>
        <v>0</v>
      </c>
      <c r="U532" s="72"/>
      <c r="V532" s="72"/>
    </row>
    <row r="533" spans="1:22" s="1" customFormat="1" x14ac:dyDescent="0.3">
      <c r="A533" s="83"/>
      <c r="B533" s="83"/>
      <c r="C533" s="83"/>
      <c r="D533" s="91"/>
      <c r="E533" s="83"/>
      <c r="F533" s="84"/>
      <c r="G533" s="91"/>
      <c r="H533" s="89"/>
      <c r="I533" s="89"/>
      <c r="J533" s="91"/>
      <c r="K533" s="88"/>
      <c r="L533" s="84"/>
      <c r="M533" s="118"/>
      <c r="N533" s="72">
        <f t="shared" si="61"/>
        <v>0</v>
      </c>
      <c r="O533" s="72">
        <f t="shared" si="59"/>
        <v>0</v>
      </c>
      <c r="P533" s="72">
        <f t="shared" si="62"/>
        <v>0</v>
      </c>
      <c r="Q533" s="72">
        <f t="shared" si="63"/>
        <v>0</v>
      </c>
      <c r="R533" s="1">
        <f t="shared" si="58"/>
        <v>0</v>
      </c>
      <c r="S533" s="72">
        <f t="shared" ref="S533:S596" si="64">IF(E533="Hourly rate",IF(H533&lt;&gt;"",0,1),0)</f>
        <v>0</v>
      </c>
      <c r="T533" s="72">
        <f t="shared" si="60"/>
        <v>0</v>
      </c>
      <c r="U533" s="72"/>
      <c r="V533" s="72"/>
    </row>
    <row r="534" spans="1:22" s="1" customFormat="1" x14ac:dyDescent="0.3">
      <c r="A534" s="83"/>
      <c r="B534" s="83"/>
      <c r="C534" s="83"/>
      <c r="D534" s="91"/>
      <c r="E534" s="83"/>
      <c r="F534" s="84"/>
      <c r="G534" s="91"/>
      <c r="H534" s="89"/>
      <c r="I534" s="89"/>
      <c r="J534" s="91"/>
      <c r="K534" s="88"/>
      <c r="L534" s="84"/>
      <c r="M534" s="118"/>
      <c r="N534" s="72">
        <f t="shared" si="61"/>
        <v>0</v>
      </c>
      <c r="O534" s="72">
        <f t="shared" si="59"/>
        <v>0</v>
      </c>
      <c r="P534" s="72">
        <f t="shared" si="62"/>
        <v>0</v>
      </c>
      <c r="Q534" s="72">
        <f t="shared" si="63"/>
        <v>0</v>
      </c>
      <c r="R534" s="1">
        <f t="shared" ref="R534:R597" si="65">IF(OR(E534="Part-time",E534="Full-time"),IF(G534&lt;&gt;"",0,1),0)</f>
        <v>0</v>
      </c>
      <c r="S534" s="72">
        <f t="shared" si="64"/>
        <v>0</v>
      </c>
      <c r="T534" s="72">
        <f t="shared" si="60"/>
        <v>0</v>
      </c>
      <c r="U534" s="72"/>
      <c r="V534" s="72"/>
    </row>
    <row r="535" spans="1:22" s="1" customFormat="1" x14ac:dyDescent="0.3">
      <c r="A535" s="83"/>
      <c r="B535" s="83"/>
      <c r="C535" s="83"/>
      <c r="D535" s="91"/>
      <c r="E535" s="83"/>
      <c r="F535" s="84"/>
      <c r="G535" s="91"/>
      <c r="H535" s="89"/>
      <c r="I535" s="89"/>
      <c r="J535" s="91"/>
      <c r="K535" s="88"/>
      <c r="L535" s="84"/>
      <c r="M535" s="118"/>
      <c r="N535" s="72">
        <f t="shared" si="61"/>
        <v>0</v>
      </c>
      <c r="O535" s="72">
        <f t="shared" si="59"/>
        <v>0</v>
      </c>
      <c r="P535" s="72">
        <f t="shared" si="62"/>
        <v>0</v>
      </c>
      <c r="Q535" s="72">
        <f t="shared" si="63"/>
        <v>0</v>
      </c>
      <c r="R535" s="1">
        <f t="shared" si="65"/>
        <v>0</v>
      </c>
      <c r="S535" s="72">
        <f t="shared" si="64"/>
        <v>0</v>
      </c>
      <c r="T535" s="72">
        <f t="shared" si="60"/>
        <v>0</v>
      </c>
      <c r="U535" s="72"/>
      <c r="V535" s="72"/>
    </row>
    <row r="536" spans="1:22" s="1" customFormat="1" x14ac:dyDescent="0.3">
      <c r="A536" s="83"/>
      <c r="B536" s="83"/>
      <c r="C536" s="83"/>
      <c r="D536" s="91"/>
      <c r="E536" s="83"/>
      <c r="F536" s="84"/>
      <c r="G536" s="91"/>
      <c r="H536" s="89"/>
      <c r="I536" s="89"/>
      <c r="J536" s="91"/>
      <c r="K536" s="88"/>
      <c r="L536" s="84"/>
      <c r="M536" s="118"/>
      <c r="N536" s="72">
        <f t="shared" si="61"/>
        <v>0</v>
      </c>
      <c r="O536" s="72">
        <f t="shared" si="59"/>
        <v>0</v>
      </c>
      <c r="P536" s="72">
        <f t="shared" si="62"/>
        <v>0</v>
      </c>
      <c r="Q536" s="72">
        <f t="shared" si="63"/>
        <v>0</v>
      </c>
      <c r="R536" s="1">
        <f t="shared" si="65"/>
        <v>0</v>
      </c>
      <c r="S536" s="72">
        <f t="shared" si="64"/>
        <v>0</v>
      </c>
      <c r="T536" s="72">
        <f t="shared" si="60"/>
        <v>0</v>
      </c>
      <c r="U536" s="72"/>
      <c r="V536" s="72"/>
    </row>
    <row r="537" spans="1:22" s="1" customFormat="1" x14ac:dyDescent="0.3">
      <c r="A537" s="83"/>
      <c r="B537" s="83"/>
      <c r="C537" s="83"/>
      <c r="D537" s="91"/>
      <c r="E537" s="83"/>
      <c r="F537" s="84"/>
      <c r="G537" s="91"/>
      <c r="H537" s="89"/>
      <c r="I537" s="89"/>
      <c r="J537" s="91"/>
      <c r="K537" s="88"/>
      <c r="L537" s="84"/>
      <c r="M537" s="118"/>
      <c r="N537" s="72">
        <f t="shared" si="61"/>
        <v>0</v>
      </c>
      <c r="O537" s="72">
        <f t="shared" si="59"/>
        <v>0</v>
      </c>
      <c r="P537" s="72">
        <f t="shared" si="62"/>
        <v>0</v>
      </c>
      <c r="Q537" s="72">
        <f t="shared" si="63"/>
        <v>0</v>
      </c>
      <c r="R537" s="1">
        <f t="shared" si="65"/>
        <v>0</v>
      </c>
      <c r="S537" s="72">
        <f t="shared" si="64"/>
        <v>0</v>
      </c>
      <c r="T537" s="72">
        <f t="shared" si="60"/>
        <v>0</v>
      </c>
      <c r="U537" s="72"/>
      <c r="V537" s="72"/>
    </row>
    <row r="538" spans="1:22" s="1" customFormat="1" x14ac:dyDescent="0.3">
      <c r="A538" s="83"/>
      <c r="B538" s="83"/>
      <c r="C538" s="83"/>
      <c r="D538" s="91"/>
      <c r="E538" s="83"/>
      <c r="F538" s="84"/>
      <c r="G538" s="91"/>
      <c r="H538" s="89"/>
      <c r="I538" s="89"/>
      <c r="J538" s="91"/>
      <c r="K538" s="88"/>
      <c r="L538" s="84"/>
      <c r="M538" s="118"/>
      <c r="N538" s="72">
        <f t="shared" si="61"/>
        <v>0</v>
      </c>
      <c r="O538" s="72">
        <f t="shared" si="59"/>
        <v>0</v>
      </c>
      <c r="P538" s="72">
        <f t="shared" si="62"/>
        <v>0</v>
      </c>
      <c r="Q538" s="72">
        <f t="shared" si="63"/>
        <v>0</v>
      </c>
      <c r="R538" s="1">
        <f t="shared" si="65"/>
        <v>0</v>
      </c>
      <c r="S538" s="72">
        <f t="shared" si="64"/>
        <v>0</v>
      </c>
      <c r="T538" s="72">
        <f t="shared" si="60"/>
        <v>0</v>
      </c>
      <c r="U538" s="72"/>
      <c r="V538" s="72"/>
    </row>
    <row r="539" spans="1:22" s="1" customFormat="1" x14ac:dyDescent="0.3">
      <c r="A539" s="83"/>
      <c r="B539" s="83"/>
      <c r="C539" s="83"/>
      <c r="D539" s="91"/>
      <c r="E539" s="83"/>
      <c r="F539" s="84"/>
      <c r="G539" s="91"/>
      <c r="H539" s="89"/>
      <c r="I539" s="89"/>
      <c r="J539" s="91"/>
      <c r="K539" s="88"/>
      <c r="L539" s="84"/>
      <c r="M539" s="118"/>
      <c r="N539" s="72">
        <f t="shared" si="61"/>
        <v>0</v>
      </c>
      <c r="O539" s="72">
        <f t="shared" si="59"/>
        <v>0</v>
      </c>
      <c r="P539" s="72">
        <f t="shared" si="62"/>
        <v>0</v>
      </c>
      <c r="Q539" s="72">
        <f t="shared" si="63"/>
        <v>0</v>
      </c>
      <c r="R539" s="1">
        <f t="shared" si="65"/>
        <v>0</v>
      </c>
      <c r="S539" s="72">
        <f t="shared" si="64"/>
        <v>0</v>
      </c>
      <c r="T539" s="72">
        <f t="shared" si="60"/>
        <v>0</v>
      </c>
      <c r="U539" s="72"/>
      <c r="V539" s="72"/>
    </row>
    <row r="540" spans="1:22" s="1" customFormat="1" x14ac:dyDescent="0.3">
      <c r="A540" s="83"/>
      <c r="B540" s="83"/>
      <c r="C540" s="83"/>
      <c r="D540" s="91"/>
      <c r="E540" s="83"/>
      <c r="F540" s="84"/>
      <c r="G540" s="91"/>
      <c r="H540" s="89"/>
      <c r="I540" s="89"/>
      <c r="J540" s="91"/>
      <c r="K540" s="88"/>
      <c r="L540" s="84"/>
      <c r="M540" s="118"/>
      <c r="N540" s="72">
        <f t="shared" si="61"/>
        <v>0</v>
      </c>
      <c r="O540" s="72">
        <f t="shared" si="59"/>
        <v>0</v>
      </c>
      <c r="P540" s="72">
        <f t="shared" si="62"/>
        <v>0</v>
      </c>
      <c r="Q540" s="72">
        <f t="shared" si="63"/>
        <v>0</v>
      </c>
      <c r="R540" s="1">
        <f t="shared" si="65"/>
        <v>0</v>
      </c>
      <c r="S540" s="72">
        <f t="shared" si="64"/>
        <v>0</v>
      </c>
      <c r="T540" s="72">
        <f t="shared" si="60"/>
        <v>0</v>
      </c>
      <c r="U540" s="72"/>
      <c r="V540" s="72"/>
    </row>
    <row r="541" spans="1:22" s="1" customFormat="1" x14ac:dyDescent="0.3">
      <c r="A541" s="83"/>
      <c r="B541" s="83"/>
      <c r="C541" s="83"/>
      <c r="D541" s="91"/>
      <c r="E541" s="83"/>
      <c r="F541" s="84"/>
      <c r="G541" s="91"/>
      <c r="H541" s="89"/>
      <c r="I541" s="89"/>
      <c r="J541" s="91"/>
      <c r="K541" s="88"/>
      <c r="L541" s="84"/>
      <c r="M541" s="118"/>
      <c r="N541" s="72">
        <f t="shared" si="61"/>
        <v>0</v>
      </c>
      <c r="O541" s="72">
        <f t="shared" si="59"/>
        <v>0</v>
      </c>
      <c r="P541" s="72">
        <f t="shared" si="62"/>
        <v>0</v>
      </c>
      <c r="Q541" s="72">
        <f t="shared" si="63"/>
        <v>0</v>
      </c>
      <c r="R541" s="1">
        <f t="shared" si="65"/>
        <v>0</v>
      </c>
      <c r="S541" s="72">
        <f t="shared" si="64"/>
        <v>0</v>
      </c>
      <c r="T541" s="72">
        <f t="shared" si="60"/>
        <v>0</v>
      </c>
      <c r="U541" s="72"/>
      <c r="V541" s="72"/>
    </row>
    <row r="542" spans="1:22" s="1" customFormat="1" x14ac:dyDescent="0.3">
      <c r="A542" s="83"/>
      <c r="B542" s="83"/>
      <c r="C542" s="83"/>
      <c r="D542" s="91"/>
      <c r="E542" s="83"/>
      <c r="F542" s="84"/>
      <c r="G542" s="91"/>
      <c r="H542" s="89"/>
      <c r="I542" s="89"/>
      <c r="J542" s="91"/>
      <c r="K542" s="88"/>
      <c r="L542" s="84"/>
      <c r="M542" s="118"/>
      <c r="N542" s="72">
        <f t="shared" si="61"/>
        <v>0</v>
      </c>
      <c r="O542" s="72">
        <f t="shared" si="59"/>
        <v>0</v>
      </c>
      <c r="P542" s="72">
        <f t="shared" si="62"/>
        <v>0</v>
      </c>
      <c r="Q542" s="72">
        <f t="shared" si="63"/>
        <v>0</v>
      </c>
      <c r="R542" s="1">
        <f t="shared" si="65"/>
        <v>0</v>
      </c>
      <c r="S542" s="72">
        <f t="shared" si="64"/>
        <v>0</v>
      </c>
      <c r="T542" s="72">
        <f t="shared" si="60"/>
        <v>0</v>
      </c>
      <c r="U542" s="72"/>
      <c r="V542" s="72"/>
    </row>
    <row r="543" spans="1:22" s="1" customFormat="1" x14ac:dyDescent="0.3">
      <c r="A543" s="83"/>
      <c r="B543" s="83"/>
      <c r="C543" s="83"/>
      <c r="D543" s="91"/>
      <c r="E543" s="83"/>
      <c r="F543" s="84"/>
      <c r="G543" s="91"/>
      <c r="H543" s="89"/>
      <c r="I543" s="89"/>
      <c r="J543" s="91"/>
      <c r="K543" s="88"/>
      <c r="L543" s="84"/>
      <c r="M543" s="118"/>
      <c r="N543" s="72">
        <f t="shared" si="61"/>
        <v>0</v>
      </c>
      <c r="O543" s="72">
        <f t="shared" si="59"/>
        <v>0</v>
      </c>
      <c r="P543" s="72">
        <f t="shared" si="62"/>
        <v>0</v>
      </c>
      <c r="Q543" s="72">
        <f t="shared" si="63"/>
        <v>0</v>
      </c>
      <c r="R543" s="1">
        <f t="shared" si="65"/>
        <v>0</v>
      </c>
      <c r="S543" s="72">
        <f t="shared" si="64"/>
        <v>0</v>
      </c>
      <c r="T543" s="72">
        <f t="shared" si="60"/>
        <v>0</v>
      </c>
      <c r="U543" s="72"/>
      <c r="V543" s="72"/>
    </row>
    <row r="544" spans="1:22" s="1" customFormat="1" x14ac:dyDescent="0.3">
      <c r="A544" s="83"/>
      <c r="B544" s="83"/>
      <c r="C544" s="83"/>
      <c r="D544" s="91"/>
      <c r="E544" s="83"/>
      <c r="F544" s="84"/>
      <c r="G544" s="91"/>
      <c r="H544" s="89"/>
      <c r="I544" s="89"/>
      <c r="J544" s="91"/>
      <c r="K544" s="88"/>
      <c r="L544" s="84"/>
      <c r="M544" s="118"/>
      <c r="N544" s="72">
        <f t="shared" si="61"/>
        <v>0</v>
      </c>
      <c r="O544" s="72">
        <f t="shared" si="59"/>
        <v>0</v>
      </c>
      <c r="P544" s="72">
        <f t="shared" si="62"/>
        <v>0</v>
      </c>
      <c r="Q544" s="72">
        <f t="shared" si="63"/>
        <v>0</v>
      </c>
      <c r="R544" s="1">
        <f t="shared" si="65"/>
        <v>0</v>
      </c>
      <c r="S544" s="72">
        <f t="shared" si="64"/>
        <v>0</v>
      </c>
      <c r="T544" s="72">
        <f t="shared" si="60"/>
        <v>0</v>
      </c>
      <c r="U544" s="72"/>
      <c r="V544" s="72"/>
    </row>
    <row r="545" spans="1:22" s="1" customFormat="1" x14ac:dyDescent="0.3">
      <c r="A545" s="83"/>
      <c r="B545" s="83"/>
      <c r="C545" s="83"/>
      <c r="D545" s="91"/>
      <c r="E545" s="83"/>
      <c r="F545" s="84"/>
      <c r="G545" s="91"/>
      <c r="H545" s="89"/>
      <c r="I545" s="89"/>
      <c r="J545" s="91"/>
      <c r="K545" s="88"/>
      <c r="L545" s="84"/>
      <c r="M545" s="118"/>
      <c r="N545" s="72">
        <f t="shared" si="61"/>
        <v>0</v>
      </c>
      <c r="O545" s="72">
        <f t="shared" si="59"/>
        <v>0</v>
      </c>
      <c r="P545" s="72">
        <f t="shared" si="62"/>
        <v>0</v>
      </c>
      <c r="Q545" s="72">
        <f t="shared" si="63"/>
        <v>0</v>
      </c>
      <c r="R545" s="1">
        <f t="shared" si="65"/>
        <v>0</v>
      </c>
      <c r="S545" s="72">
        <f t="shared" si="64"/>
        <v>0</v>
      </c>
      <c r="T545" s="72">
        <f t="shared" si="60"/>
        <v>0</v>
      </c>
      <c r="U545" s="72"/>
      <c r="V545" s="72"/>
    </row>
    <row r="546" spans="1:22" s="1" customFormat="1" x14ac:dyDescent="0.3">
      <c r="A546" s="83"/>
      <c r="B546" s="83"/>
      <c r="C546" s="83"/>
      <c r="D546" s="91"/>
      <c r="E546" s="83"/>
      <c r="F546" s="84"/>
      <c r="G546" s="91"/>
      <c r="H546" s="89"/>
      <c r="I546" s="89"/>
      <c r="J546" s="91"/>
      <c r="K546" s="88"/>
      <c r="L546" s="84"/>
      <c r="M546" s="118"/>
      <c r="N546" s="72">
        <f t="shared" si="61"/>
        <v>0</v>
      </c>
      <c r="O546" s="72">
        <f t="shared" si="59"/>
        <v>0</v>
      </c>
      <c r="P546" s="72">
        <f t="shared" si="62"/>
        <v>0</v>
      </c>
      <c r="Q546" s="72">
        <f t="shared" si="63"/>
        <v>0</v>
      </c>
      <c r="R546" s="1">
        <f t="shared" si="65"/>
        <v>0</v>
      </c>
      <c r="S546" s="72">
        <f t="shared" si="64"/>
        <v>0</v>
      </c>
      <c r="T546" s="72">
        <f t="shared" si="60"/>
        <v>0</v>
      </c>
      <c r="U546" s="72"/>
      <c r="V546" s="72"/>
    </row>
    <row r="547" spans="1:22" s="1" customFormat="1" x14ac:dyDescent="0.3">
      <c r="A547" s="83"/>
      <c r="B547" s="83"/>
      <c r="C547" s="83"/>
      <c r="D547" s="91"/>
      <c r="E547" s="83"/>
      <c r="F547" s="84"/>
      <c r="G547" s="91"/>
      <c r="H547" s="89"/>
      <c r="I547" s="89"/>
      <c r="J547" s="91"/>
      <c r="K547" s="88"/>
      <c r="L547" s="84"/>
      <c r="M547" s="118"/>
      <c r="N547" s="72">
        <f t="shared" si="61"/>
        <v>0</v>
      </c>
      <c r="O547" s="72">
        <f t="shared" si="59"/>
        <v>0</v>
      </c>
      <c r="P547" s="72">
        <f t="shared" si="62"/>
        <v>0</v>
      </c>
      <c r="Q547" s="72">
        <f t="shared" si="63"/>
        <v>0</v>
      </c>
      <c r="R547" s="1">
        <f t="shared" si="65"/>
        <v>0</v>
      </c>
      <c r="S547" s="72">
        <f t="shared" si="64"/>
        <v>0</v>
      </c>
      <c r="T547" s="72">
        <f t="shared" si="60"/>
        <v>0</v>
      </c>
      <c r="U547" s="72"/>
      <c r="V547" s="72"/>
    </row>
    <row r="548" spans="1:22" s="1" customFormat="1" x14ac:dyDescent="0.3">
      <c r="A548" s="83"/>
      <c r="B548" s="83"/>
      <c r="C548" s="83"/>
      <c r="D548" s="91"/>
      <c r="E548" s="83"/>
      <c r="F548" s="84"/>
      <c r="G548" s="91"/>
      <c r="H548" s="89"/>
      <c r="I548" s="89"/>
      <c r="J548" s="91"/>
      <c r="K548" s="88"/>
      <c r="L548" s="84"/>
      <c r="M548" s="118"/>
      <c r="N548" s="72">
        <f t="shared" si="61"/>
        <v>0</v>
      </c>
      <c r="O548" s="72">
        <f t="shared" si="59"/>
        <v>0</v>
      </c>
      <c r="P548" s="72">
        <f t="shared" si="62"/>
        <v>0</v>
      </c>
      <c r="Q548" s="72">
        <f t="shared" si="63"/>
        <v>0</v>
      </c>
      <c r="R548" s="1">
        <f t="shared" si="65"/>
        <v>0</v>
      </c>
      <c r="S548" s="72">
        <f t="shared" si="64"/>
        <v>0</v>
      </c>
      <c r="T548" s="72">
        <f t="shared" si="60"/>
        <v>0</v>
      </c>
      <c r="U548" s="72"/>
      <c r="V548" s="72"/>
    </row>
    <row r="549" spans="1:22" s="1" customFormat="1" x14ac:dyDescent="0.3">
      <c r="A549" s="83"/>
      <c r="B549" s="83"/>
      <c r="C549" s="83"/>
      <c r="D549" s="91"/>
      <c r="E549" s="83"/>
      <c r="F549" s="84"/>
      <c r="G549" s="91"/>
      <c r="H549" s="89"/>
      <c r="I549" s="89"/>
      <c r="J549" s="91"/>
      <c r="K549" s="88"/>
      <c r="L549" s="84"/>
      <c r="M549" s="118"/>
      <c r="N549" s="72">
        <f t="shared" si="61"/>
        <v>0</v>
      </c>
      <c r="O549" s="72">
        <f t="shared" si="59"/>
        <v>0</v>
      </c>
      <c r="P549" s="72">
        <f t="shared" si="62"/>
        <v>0</v>
      </c>
      <c r="Q549" s="72">
        <f t="shared" si="63"/>
        <v>0</v>
      </c>
      <c r="R549" s="1">
        <f t="shared" si="65"/>
        <v>0</v>
      </c>
      <c r="S549" s="72">
        <f t="shared" si="64"/>
        <v>0</v>
      </c>
      <c r="T549" s="72">
        <f t="shared" si="60"/>
        <v>0</v>
      </c>
      <c r="U549" s="72"/>
      <c r="V549" s="72"/>
    </row>
    <row r="550" spans="1:22" s="1" customFormat="1" x14ac:dyDescent="0.3">
      <c r="A550" s="83"/>
      <c r="B550" s="83"/>
      <c r="C550" s="83"/>
      <c r="D550" s="91"/>
      <c r="E550" s="83"/>
      <c r="F550" s="84"/>
      <c r="G550" s="91"/>
      <c r="H550" s="89"/>
      <c r="I550" s="89"/>
      <c r="J550" s="91"/>
      <c r="K550" s="88"/>
      <c r="L550" s="84"/>
      <c r="M550" s="118"/>
      <c r="N550" s="72">
        <f t="shared" si="61"/>
        <v>0</v>
      </c>
      <c r="O550" s="72">
        <f t="shared" si="59"/>
        <v>0</v>
      </c>
      <c r="P550" s="72">
        <f t="shared" si="62"/>
        <v>0</v>
      </c>
      <c r="Q550" s="72">
        <f t="shared" si="63"/>
        <v>0</v>
      </c>
      <c r="R550" s="1">
        <f t="shared" si="65"/>
        <v>0</v>
      </c>
      <c r="S550" s="72">
        <f t="shared" si="64"/>
        <v>0</v>
      </c>
      <c r="T550" s="72">
        <f t="shared" si="60"/>
        <v>0</v>
      </c>
      <c r="U550" s="72"/>
      <c r="V550" s="72"/>
    </row>
    <row r="551" spans="1:22" s="1" customFormat="1" x14ac:dyDescent="0.3">
      <c r="A551" s="83"/>
      <c r="B551" s="83"/>
      <c r="C551" s="83"/>
      <c r="D551" s="91"/>
      <c r="E551" s="83"/>
      <c r="F551" s="84"/>
      <c r="G551" s="91"/>
      <c r="H551" s="89"/>
      <c r="I551" s="89"/>
      <c r="J551" s="91"/>
      <c r="K551" s="88"/>
      <c r="L551" s="84"/>
      <c r="M551" s="118"/>
      <c r="N551" s="72">
        <f t="shared" si="61"/>
        <v>0</v>
      </c>
      <c r="O551" s="72">
        <f t="shared" si="59"/>
        <v>0</v>
      </c>
      <c r="P551" s="72">
        <f t="shared" si="62"/>
        <v>0</v>
      </c>
      <c r="Q551" s="72">
        <f t="shared" si="63"/>
        <v>0</v>
      </c>
      <c r="R551" s="1">
        <f t="shared" si="65"/>
        <v>0</v>
      </c>
      <c r="S551" s="72">
        <f t="shared" si="64"/>
        <v>0</v>
      </c>
      <c r="T551" s="72">
        <f t="shared" si="60"/>
        <v>0</v>
      </c>
      <c r="U551" s="72"/>
      <c r="V551" s="72"/>
    </row>
    <row r="552" spans="1:22" s="1" customFormat="1" x14ac:dyDescent="0.3">
      <c r="A552" s="83"/>
      <c r="B552" s="83"/>
      <c r="C552" s="83"/>
      <c r="D552" s="91"/>
      <c r="E552" s="83"/>
      <c r="F552" s="84"/>
      <c r="G552" s="91"/>
      <c r="H552" s="89"/>
      <c r="I552" s="89"/>
      <c r="J552" s="91"/>
      <c r="K552" s="88"/>
      <c r="L552" s="84"/>
      <c r="M552" s="118"/>
      <c r="N552" s="72">
        <f t="shared" si="61"/>
        <v>0</v>
      </c>
      <c r="O552" s="72">
        <f t="shared" si="59"/>
        <v>0</v>
      </c>
      <c r="P552" s="72">
        <f t="shared" si="62"/>
        <v>0</v>
      </c>
      <c r="Q552" s="72">
        <f t="shared" si="63"/>
        <v>0</v>
      </c>
      <c r="R552" s="1">
        <f t="shared" si="65"/>
        <v>0</v>
      </c>
      <c r="S552" s="72">
        <f t="shared" si="64"/>
        <v>0</v>
      </c>
      <c r="T552" s="72">
        <f t="shared" si="60"/>
        <v>0</v>
      </c>
      <c r="U552" s="72"/>
      <c r="V552" s="72"/>
    </row>
    <row r="553" spans="1:22" s="1" customFormat="1" x14ac:dyDescent="0.3">
      <c r="A553" s="83"/>
      <c r="B553" s="83"/>
      <c r="C553" s="83"/>
      <c r="D553" s="91"/>
      <c r="E553" s="83"/>
      <c r="F553" s="84"/>
      <c r="G553" s="91"/>
      <c r="H553" s="89"/>
      <c r="I553" s="89"/>
      <c r="J553" s="91"/>
      <c r="K553" s="88"/>
      <c r="L553" s="84"/>
      <c r="M553" s="118"/>
      <c r="N553" s="72">
        <f t="shared" si="61"/>
        <v>0</v>
      </c>
      <c r="O553" s="72">
        <f t="shared" si="59"/>
        <v>0</v>
      </c>
      <c r="P553" s="72">
        <f t="shared" si="62"/>
        <v>0</v>
      </c>
      <c r="Q553" s="72">
        <f t="shared" si="63"/>
        <v>0</v>
      </c>
      <c r="R553" s="1">
        <f t="shared" si="65"/>
        <v>0</v>
      </c>
      <c r="S553" s="72">
        <f t="shared" si="64"/>
        <v>0</v>
      </c>
      <c r="T553" s="72">
        <f t="shared" si="60"/>
        <v>0</v>
      </c>
      <c r="U553" s="72"/>
      <c r="V553" s="72"/>
    </row>
    <row r="554" spans="1:22" s="1" customFormat="1" x14ac:dyDescent="0.3">
      <c r="A554" s="83"/>
      <c r="B554" s="83"/>
      <c r="C554" s="83"/>
      <c r="D554" s="91"/>
      <c r="E554" s="83"/>
      <c r="F554" s="84"/>
      <c r="G554" s="91"/>
      <c r="H554" s="89"/>
      <c r="I554" s="89"/>
      <c r="J554" s="91"/>
      <c r="K554" s="88"/>
      <c r="L554" s="84"/>
      <c r="M554" s="118"/>
      <c r="N554" s="72">
        <f t="shared" si="61"/>
        <v>0</v>
      </c>
      <c r="O554" s="72">
        <f t="shared" si="59"/>
        <v>0</v>
      </c>
      <c r="P554" s="72">
        <f t="shared" si="62"/>
        <v>0</v>
      </c>
      <c r="Q554" s="72">
        <f t="shared" si="63"/>
        <v>0</v>
      </c>
      <c r="R554" s="1">
        <f t="shared" si="65"/>
        <v>0</v>
      </c>
      <c r="S554" s="72">
        <f t="shared" si="64"/>
        <v>0</v>
      </c>
      <c r="T554" s="72">
        <f t="shared" si="60"/>
        <v>0</v>
      </c>
      <c r="U554" s="72"/>
      <c r="V554" s="72"/>
    </row>
    <row r="555" spans="1:22" s="1" customFormat="1" x14ac:dyDescent="0.3">
      <c r="A555" s="83"/>
      <c r="B555" s="83"/>
      <c r="C555" s="83"/>
      <c r="D555" s="91"/>
      <c r="E555" s="83"/>
      <c r="F555" s="84"/>
      <c r="G555" s="91"/>
      <c r="H555" s="89"/>
      <c r="I555" s="89"/>
      <c r="J555" s="91"/>
      <c r="K555" s="88"/>
      <c r="L555" s="84"/>
      <c r="M555" s="118"/>
      <c r="N555" s="72">
        <f t="shared" si="61"/>
        <v>0</v>
      </c>
      <c r="O555" s="72">
        <f t="shared" si="59"/>
        <v>0</v>
      </c>
      <c r="P555" s="72">
        <f t="shared" si="62"/>
        <v>0</v>
      </c>
      <c r="Q555" s="72">
        <f t="shared" si="63"/>
        <v>0</v>
      </c>
      <c r="R555" s="1">
        <f t="shared" si="65"/>
        <v>0</v>
      </c>
      <c r="S555" s="72">
        <f t="shared" si="64"/>
        <v>0</v>
      </c>
      <c r="T555" s="72">
        <f t="shared" si="60"/>
        <v>0</v>
      </c>
      <c r="U555" s="72"/>
      <c r="V555" s="72"/>
    </row>
    <row r="556" spans="1:22" s="1" customFormat="1" x14ac:dyDescent="0.3">
      <c r="A556" s="83"/>
      <c r="B556" s="83"/>
      <c r="C556" s="83"/>
      <c r="D556" s="91"/>
      <c r="E556" s="83"/>
      <c r="F556" s="84"/>
      <c r="G556" s="91"/>
      <c r="H556" s="89"/>
      <c r="I556" s="89"/>
      <c r="J556" s="91"/>
      <c r="K556" s="88"/>
      <c r="L556" s="84"/>
      <c r="M556" s="118"/>
      <c r="N556" s="72">
        <f t="shared" si="61"/>
        <v>0</v>
      </c>
      <c r="O556" s="72">
        <f t="shared" si="59"/>
        <v>0</v>
      </c>
      <c r="P556" s="72">
        <f t="shared" si="62"/>
        <v>0</v>
      </c>
      <c r="Q556" s="72">
        <f t="shared" si="63"/>
        <v>0</v>
      </c>
      <c r="R556" s="1">
        <f t="shared" si="65"/>
        <v>0</v>
      </c>
      <c r="S556" s="72">
        <f t="shared" si="64"/>
        <v>0</v>
      </c>
      <c r="T556" s="72">
        <f t="shared" si="60"/>
        <v>0</v>
      </c>
      <c r="U556" s="72"/>
      <c r="V556" s="72"/>
    </row>
    <row r="557" spans="1:22" s="1" customFormat="1" x14ac:dyDescent="0.3">
      <c r="A557" s="83"/>
      <c r="B557" s="83"/>
      <c r="C557" s="83"/>
      <c r="D557" s="91"/>
      <c r="E557" s="83"/>
      <c r="F557" s="84"/>
      <c r="G557" s="91"/>
      <c r="H557" s="89"/>
      <c r="I557" s="89"/>
      <c r="J557" s="91"/>
      <c r="K557" s="88"/>
      <c r="L557" s="84"/>
      <c r="M557" s="118"/>
      <c r="N557" s="72">
        <f t="shared" si="61"/>
        <v>0</v>
      </c>
      <c r="O557" s="72">
        <f t="shared" si="59"/>
        <v>0</v>
      </c>
      <c r="P557" s="72">
        <f t="shared" si="62"/>
        <v>0</v>
      </c>
      <c r="Q557" s="72">
        <f t="shared" si="63"/>
        <v>0</v>
      </c>
      <c r="R557" s="1">
        <f t="shared" si="65"/>
        <v>0</v>
      </c>
      <c r="S557" s="72">
        <f t="shared" si="64"/>
        <v>0</v>
      </c>
      <c r="T557" s="72">
        <f t="shared" si="60"/>
        <v>0</v>
      </c>
      <c r="U557" s="72"/>
      <c r="V557" s="72"/>
    </row>
    <row r="558" spans="1:22" s="1" customFormat="1" x14ac:dyDescent="0.3">
      <c r="A558" s="83"/>
      <c r="B558" s="83"/>
      <c r="C558" s="83"/>
      <c r="D558" s="91"/>
      <c r="E558" s="83"/>
      <c r="F558" s="84"/>
      <c r="G558" s="91"/>
      <c r="H558" s="89"/>
      <c r="I558" s="89"/>
      <c r="J558" s="91"/>
      <c r="K558" s="88"/>
      <c r="L558" s="84"/>
      <c r="M558" s="118"/>
      <c r="N558" s="72">
        <f t="shared" si="61"/>
        <v>0</v>
      </c>
      <c r="O558" s="72">
        <f t="shared" si="59"/>
        <v>0</v>
      </c>
      <c r="P558" s="72">
        <f t="shared" si="62"/>
        <v>0</v>
      </c>
      <c r="Q558" s="72">
        <f t="shared" si="63"/>
        <v>0</v>
      </c>
      <c r="R558" s="1">
        <f t="shared" si="65"/>
        <v>0</v>
      </c>
      <c r="S558" s="72">
        <f t="shared" si="64"/>
        <v>0</v>
      </c>
      <c r="T558" s="72">
        <f t="shared" si="60"/>
        <v>0</v>
      </c>
      <c r="U558" s="72"/>
      <c r="V558" s="72"/>
    </row>
    <row r="559" spans="1:22" s="1" customFormat="1" x14ac:dyDescent="0.3">
      <c r="A559" s="83"/>
      <c r="B559" s="83"/>
      <c r="C559" s="83"/>
      <c r="D559" s="91"/>
      <c r="E559" s="83"/>
      <c r="F559" s="84"/>
      <c r="G559" s="91"/>
      <c r="H559" s="89"/>
      <c r="I559" s="89"/>
      <c r="J559" s="91"/>
      <c r="K559" s="88"/>
      <c r="L559" s="84"/>
      <c r="M559" s="118"/>
      <c r="N559" s="72">
        <f t="shared" si="61"/>
        <v>0</v>
      </c>
      <c r="O559" s="72">
        <f t="shared" si="59"/>
        <v>0</v>
      </c>
      <c r="P559" s="72">
        <f t="shared" si="62"/>
        <v>0</v>
      </c>
      <c r="Q559" s="72">
        <f t="shared" si="63"/>
        <v>0</v>
      </c>
      <c r="R559" s="1">
        <f t="shared" si="65"/>
        <v>0</v>
      </c>
      <c r="S559" s="72">
        <f t="shared" si="64"/>
        <v>0</v>
      </c>
      <c r="T559" s="72">
        <f t="shared" si="60"/>
        <v>0</v>
      </c>
      <c r="U559" s="72"/>
      <c r="V559" s="72"/>
    </row>
    <row r="560" spans="1:22" s="1" customFormat="1" x14ac:dyDescent="0.3">
      <c r="A560" s="83"/>
      <c r="B560" s="83"/>
      <c r="C560" s="83"/>
      <c r="D560" s="91"/>
      <c r="E560" s="83"/>
      <c r="F560" s="84"/>
      <c r="G560" s="91"/>
      <c r="H560" s="89"/>
      <c r="I560" s="89"/>
      <c r="J560" s="91"/>
      <c r="K560" s="88"/>
      <c r="L560" s="84"/>
      <c r="M560" s="118"/>
      <c r="N560" s="72">
        <f t="shared" si="61"/>
        <v>0</v>
      </c>
      <c r="O560" s="72">
        <f t="shared" si="59"/>
        <v>0</v>
      </c>
      <c r="P560" s="72">
        <f t="shared" si="62"/>
        <v>0</v>
      </c>
      <c r="Q560" s="72">
        <f t="shared" si="63"/>
        <v>0</v>
      </c>
      <c r="R560" s="1">
        <f t="shared" si="65"/>
        <v>0</v>
      </c>
      <c r="S560" s="72">
        <f t="shared" si="64"/>
        <v>0</v>
      </c>
      <c r="T560" s="72">
        <f t="shared" si="60"/>
        <v>0</v>
      </c>
      <c r="U560" s="72"/>
      <c r="V560" s="72"/>
    </row>
    <row r="561" spans="1:22" s="1" customFormat="1" x14ac:dyDescent="0.3">
      <c r="A561" s="83"/>
      <c r="B561" s="83"/>
      <c r="C561" s="83"/>
      <c r="D561" s="91"/>
      <c r="E561" s="83"/>
      <c r="F561" s="84"/>
      <c r="G561" s="91"/>
      <c r="H561" s="89"/>
      <c r="I561" s="89"/>
      <c r="J561" s="91"/>
      <c r="K561" s="88"/>
      <c r="L561" s="84"/>
      <c r="M561" s="118"/>
      <c r="N561" s="72">
        <f t="shared" si="61"/>
        <v>0</v>
      </c>
      <c r="O561" s="72">
        <f t="shared" si="59"/>
        <v>0</v>
      </c>
      <c r="P561" s="72">
        <f t="shared" si="62"/>
        <v>0</v>
      </c>
      <c r="Q561" s="72">
        <f t="shared" si="63"/>
        <v>0</v>
      </c>
      <c r="R561" s="1">
        <f t="shared" si="65"/>
        <v>0</v>
      </c>
      <c r="S561" s="72">
        <f t="shared" si="64"/>
        <v>0</v>
      </c>
      <c r="T561" s="72">
        <f t="shared" si="60"/>
        <v>0</v>
      </c>
      <c r="U561" s="72"/>
      <c r="V561" s="72"/>
    </row>
    <row r="562" spans="1:22" s="1" customFormat="1" x14ac:dyDescent="0.3">
      <c r="A562" s="83"/>
      <c r="B562" s="83"/>
      <c r="C562" s="83"/>
      <c r="D562" s="91"/>
      <c r="E562" s="83"/>
      <c r="F562" s="84"/>
      <c r="G562" s="91"/>
      <c r="H562" s="89"/>
      <c r="I562" s="89"/>
      <c r="J562" s="91"/>
      <c r="K562" s="88"/>
      <c r="L562" s="84"/>
      <c r="M562" s="118"/>
      <c r="N562" s="72">
        <f t="shared" si="61"/>
        <v>0</v>
      </c>
      <c r="O562" s="72">
        <f t="shared" si="59"/>
        <v>0</v>
      </c>
      <c r="P562" s="72">
        <f t="shared" si="62"/>
        <v>0</v>
      </c>
      <c r="Q562" s="72">
        <f t="shared" si="63"/>
        <v>0</v>
      </c>
      <c r="R562" s="1">
        <f t="shared" si="65"/>
        <v>0</v>
      </c>
      <c r="S562" s="72">
        <f t="shared" si="64"/>
        <v>0</v>
      </c>
      <c r="T562" s="72">
        <f t="shared" si="60"/>
        <v>0</v>
      </c>
      <c r="U562" s="72"/>
      <c r="V562" s="72"/>
    </row>
    <row r="563" spans="1:22" s="1" customFormat="1" x14ac:dyDescent="0.3">
      <c r="A563" s="83"/>
      <c r="B563" s="83"/>
      <c r="C563" s="83"/>
      <c r="D563" s="91"/>
      <c r="E563" s="83"/>
      <c r="F563" s="84"/>
      <c r="G563" s="91"/>
      <c r="H563" s="89"/>
      <c r="I563" s="89"/>
      <c r="J563" s="91"/>
      <c r="K563" s="88"/>
      <c r="L563" s="84"/>
      <c r="M563" s="118"/>
      <c r="N563" s="72">
        <f t="shared" si="61"/>
        <v>0</v>
      </c>
      <c r="O563" s="72">
        <f t="shared" si="59"/>
        <v>0</v>
      </c>
      <c r="P563" s="72">
        <f t="shared" si="62"/>
        <v>0</v>
      </c>
      <c r="Q563" s="72">
        <f t="shared" si="63"/>
        <v>0</v>
      </c>
      <c r="R563" s="1">
        <f t="shared" si="65"/>
        <v>0</v>
      </c>
      <c r="S563" s="72">
        <f t="shared" si="64"/>
        <v>0</v>
      </c>
      <c r="T563" s="72">
        <f t="shared" si="60"/>
        <v>0</v>
      </c>
      <c r="U563" s="72"/>
      <c r="V563" s="72"/>
    </row>
    <row r="564" spans="1:22" s="1" customFormat="1" x14ac:dyDescent="0.3">
      <c r="A564" s="83"/>
      <c r="B564" s="83"/>
      <c r="C564" s="83"/>
      <c r="D564" s="91"/>
      <c r="E564" s="83"/>
      <c r="F564" s="84"/>
      <c r="G564" s="91"/>
      <c r="H564" s="89"/>
      <c r="I564" s="89"/>
      <c r="J564" s="91"/>
      <c r="K564" s="88"/>
      <c r="L564" s="84"/>
      <c r="M564" s="118"/>
      <c r="N564" s="72">
        <f t="shared" si="61"/>
        <v>0</v>
      </c>
      <c r="O564" s="72">
        <f t="shared" si="59"/>
        <v>0</v>
      </c>
      <c r="P564" s="72">
        <f t="shared" si="62"/>
        <v>0</v>
      </c>
      <c r="Q564" s="72">
        <f t="shared" si="63"/>
        <v>0</v>
      </c>
      <c r="R564" s="1">
        <f t="shared" si="65"/>
        <v>0</v>
      </c>
      <c r="S564" s="72">
        <f t="shared" si="64"/>
        <v>0</v>
      </c>
      <c r="T564" s="72">
        <f t="shared" si="60"/>
        <v>0</v>
      </c>
      <c r="U564" s="72"/>
      <c r="V564" s="72"/>
    </row>
    <row r="565" spans="1:22" s="1" customFormat="1" x14ac:dyDescent="0.3">
      <c r="A565" s="83"/>
      <c r="B565" s="83"/>
      <c r="C565" s="83"/>
      <c r="D565" s="91"/>
      <c r="E565" s="83"/>
      <c r="F565" s="84"/>
      <c r="G565" s="91"/>
      <c r="H565" s="89"/>
      <c r="I565" s="89"/>
      <c r="J565" s="91"/>
      <c r="K565" s="88"/>
      <c r="L565" s="84"/>
      <c r="M565" s="118"/>
      <c r="N565" s="72">
        <f t="shared" si="61"/>
        <v>0</v>
      </c>
      <c r="O565" s="72">
        <f t="shared" si="59"/>
        <v>0</v>
      </c>
      <c r="P565" s="72">
        <f t="shared" si="62"/>
        <v>0</v>
      </c>
      <c r="Q565" s="72">
        <f t="shared" si="63"/>
        <v>0</v>
      </c>
      <c r="R565" s="1">
        <f t="shared" si="65"/>
        <v>0</v>
      </c>
      <c r="S565" s="72">
        <f t="shared" si="64"/>
        <v>0</v>
      </c>
      <c r="T565" s="72">
        <f t="shared" si="60"/>
        <v>0</v>
      </c>
      <c r="U565" s="72"/>
      <c r="V565" s="72"/>
    </row>
    <row r="566" spans="1:22" s="1" customFormat="1" x14ac:dyDescent="0.3">
      <c r="A566" s="83"/>
      <c r="B566" s="83"/>
      <c r="C566" s="83"/>
      <c r="D566" s="91"/>
      <c r="E566" s="83"/>
      <c r="F566" s="84"/>
      <c r="G566" s="91"/>
      <c r="H566" s="89"/>
      <c r="I566" s="89"/>
      <c r="J566" s="91"/>
      <c r="K566" s="88"/>
      <c r="L566" s="84"/>
      <c r="M566" s="118"/>
      <c r="N566" s="72">
        <f t="shared" si="61"/>
        <v>0</v>
      </c>
      <c r="O566" s="72">
        <f t="shared" ref="O566:O629" si="66">IF(AND(A566&gt;0,B566&lt;&gt;""),IF(C566="",1,0),0)</f>
        <v>0</v>
      </c>
      <c r="P566" s="72">
        <f t="shared" si="62"/>
        <v>0</v>
      </c>
      <c r="Q566" s="72">
        <f t="shared" si="63"/>
        <v>0</v>
      </c>
      <c r="R566" s="1">
        <f t="shared" si="65"/>
        <v>0</v>
      </c>
      <c r="S566" s="72">
        <f t="shared" si="64"/>
        <v>0</v>
      </c>
      <c r="T566" s="72">
        <f t="shared" si="60"/>
        <v>0</v>
      </c>
      <c r="U566" s="72"/>
      <c r="V566" s="72"/>
    </row>
    <row r="567" spans="1:22" s="1" customFormat="1" x14ac:dyDescent="0.3">
      <c r="A567" s="83"/>
      <c r="B567" s="83"/>
      <c r="C567" s="83"/>
      <c r="D567" s="91"/>
      <c r="E567" s="83"/>
      <c r="F567" s="84"/>
      <c r="G567" s="91"/>
      <c r="H567" s="89"/>
      <c r="I567" s="89"/>
      <c r="J567" s="91"/>
      <c r="K567" s="88"/>
      <c r="L567" s="84"/>
      <c r="M567" s="118"/>
      <c r="N567" s="72">
        <f t="shared" si="61"/>
        <v>0</v>
      </c>
      <c r="O567" s="72">
        <f t="shared" si="66"/>
        <v>0</v>
      </c>
      <c r="P567" s="72">
        <f t="shared" si="62"/>
        <v>0</v>
      </c>
      <c r="Q567" s="72">
        <f t="shared" si="63"/>
        <v>0</v>
      </c>
      <c r="R567" s="1">
        <f t="shared" si="65"/>
        <v>0</v>
      </c>
      <c r="S567" s="72">
        <f t="shared" si="64"/>
        <v>0</v>
      </c>
      <c r="T567" s="72">
        <f t="shared" si="60"/>
        <v>0</v>
      </c>
      <c r="U567" s="72"/>
      <c r="V567" s="72"/>
    </row>
    <row r="568" spans="1:22" s="1" customFormat="1" x14ac:dyDescent="0.3">
      <c r="A568" s="83"/>
      <c r="B568" s="83"/>
      <c r="C568" s="83"/>
      <c r="D568" s="91"/>
      <c r="E568" s="83"/>
      <c r="F568" s="84"/>
      <c r="G568" s="91"/>
      <c r="H568" s="89"/>
      <c r="I568" s="89"/>
      <c r="J568" s="91"/>
      <c r="K568" s="88"/>
      <c r="L568" s="84"/>
      <c r="M568" s="118"/>
      <c r="N568" s="72">
        <f t="shared" si="61"/>
        <v>0</v>
      </c>
      <c r="O568" s="72">
        <f t="shared" si="66"/>
        <v>0</v>
      </c>
      <c r="P568" s="72">
        <f t="shared" si="62"/>
        <v>0</v>
      </c>
      <c r="Q568" s="72">
        <f t="shared" si="63"/>
        <v>0</v>
      </c>
      <c r="R568" s="1">
        <f t="shared" si="65"/>
        <v>0</v>
      </c>
      <c r="S568" s="72">
        <f t="shared" si="64"/>
        <v>0</v>
      </c>
      <c r="T568" s="72">
        <f t="shared" si="60"/>
        <v>0</v>
      </c>
      <c r="U568" s="72"/>
      <c r="V568" s="72"/>
    </row>
    <row r="569" spans="1:22" s="1" customFormat="1" x14ac:dyDescent="0.3">
      <c r="A569" s="83"/>
      <c r="B569" s="83"/>
      <c r="C569" s="83"/>
      <c r="D569" s="91"/>
      <c r="E569" s="83"/>
      <c r="F569" s="84"/>
      <c r="G569" s="91"/>
      <c r="H569" s="89"/>
      <c r="I569" s="89"/>
      <c r="J569" s="91"/>
      <c r="K569" s="88"/>
      <c r="L569" s="84"/>
      <c r="M569" s="118"/>
      <c r="N569" s="72">
        <f t="shared" si="61"/>
        <v>0</v>
      </c>
      <c r="O569" s="72">
        <f t="shared" si="66"/>
        <v>0</v>
      </c>
      <c r="P569" s="72">
        <f t="shared" si="62"/>
        <v>0</v>
      </c>
      <c r="Q569" s="72">
        <f t="shared" si="63"/>
        <v>0</v>
      </c>
      <c r="R569" s="1">
        <f t="shared" si="65"/>
        <v>0</v>
      </c>
      <c r="S569" s="72">
        <f t="shared" si="64"/>
        <v>0</v>
      </c>
      <c r="T569" s="72">
        <f t="shared" si="60"/>
        <v>0</v>
      </c>
      <c r="U569" s="72"/>
      <c r="V569" s="72"/>
    </row>
    <row r="570" spans="1:22" s="1" customFormat="1" x14ac:dyDescent="0.3">
      <c r="A570" s="83"/>
      <c r="B570" s="83"/>
      <c r="C570" s="83"/>
      <c r="D570" s="91"/>
      <c r="E570" s="83"/>
      <c r="F570" s="84"/>
      <c r="G570" s="91"/>
      <c r="H570" s="89"/>
      <c r="I570" s="89"/>
      <c r="J570" s="91"/>
      <c r="K570" s="88"/>
      <c r="L570" s="84"/>
      <c r="M570" s="118"/>
      <c r="N570" s="72">
        <f t="shared" si="61"/>
        <v>0</v>
      </c>
      <c r="O570" s="72">
        <f t="shared" si="66"/>
        <v>0</v>
      </c>
      <c r="P570" s="72">
        <f t="shared" si="62"/>
        <v>0</v>
      </c>
      <c r="Q570" s="72">
        <f t="shared" si="63"/>
        <v>0</v>
      </c>
      <c r="R570" s="1">
        <f t="shared" si="65"/>
        <v>0</v>
      </c>
      <c r="S570" s="72">
        <f t="shared" si="64"/>
        <v>0</v>
      </c>
      <c r="T570" s="72">
        <f t="shared" si="60"/>
        <v>0</v>
      </c>
      <c r="U570" s="72"/>
      <c r="V570" s="72"/>
    </row>
    <row r="571" spans="1:22" s="1" customFormat="1" x14ac:dyDescent="0.3">
      <c r="A571" s="83"/>
      <c r="B571" s="83"/>
      <c r="C571" s="83"/>
      <c r="D571" s="91"/>
      <c r="E571" s="83"/>
      <c r="F571" s="84"/>
      <c r="G571" s="91"/>
      <c r="H571" s="89"/>
      <c r="I571" s="89"/>
      <c r="J571" s="91"/>
      <c r="K571" s="88"/>
      <c r="L571" s="84"/>
      <c r="M571" s="118"/>
      <c r="N571" s="72">
        <f t="shared" si="61"/>
        <v>0</v>
      </c>
      <c r="O571" s="72">
        <f t="shared" si="66"/>
        <v>0</v>
      </c>
      <c r="P571" s="72">
        <f t="shared" si="62"/>
        <v>0</v>
      </c>
      <c r="Q571" s="72">
        <f t="shared" si="63"/>
        <v>0</v>
      </c>
      <c r="R571" s="1">
        <f t="shared" si="65"/>
        <v>0</v>
      </c>
      <c r="S571" s="72">
        <f t="shared" si="64"/>
        <v>0</v>
      </c>
      <c r="T571" s="72">
        <f t="shared" si="60"/>
        <v>0</v>
      </c>
      <c r="U571" s="72"/>
      <c r="V571" s="72"/>
    </row>
    <row r="572" spans="1:22" s="1" customFormat="1" x14ac:dyDescent="0.3">
      <c r="A572" s="83"/>
      <c r="B572" s="83"/>
      <c r="C572" s="83"/>
      <c r="D572" s="91"/>
      <c r="E572" s="83"/>
      <c r="F572" s="84"/>
      <c r="G572" s="91"/>
      <c r="H572" s="89"/>
      <c r="I572" s="89"/>
      <c r="J572" s="91"/>
      <c r="K572" s="88"/>
      <c r="L572" s="84"/>
      <c r="M572" s="118"/>
      <c r="N572" s="72">
        <f t="shared" si="61"/>
        <v>0</v>
      </c>
      <c r="O572" s="72">
        <f t="shared" si="66"/>
        <v>0</v>
      </c>
      <c r="P572" s="72">
        <f t="shared" si="62"/>
        <v>0</v>
      </c>
      <c r="Q572" s="72">
        <f t="shared" si="63"/>
        <v>0</v>
      </c>
      <c r="R572" s="1">
        <f t="shared" si="65"/>
        <v>0</v>
      </c>
      <c r="S572" s="72">
        <f t="shared" si="64"/>
        <v>0</v>
      </c>
      <c r="T572" s="72">
        <f t="shared" si="60"/>
        <v>0</v>
      </c>
      <c r="U572" s="72"/>
      <c r="V572" s="72"/>
    </row>
    <row r="573" spans="1:22" s="1" customFormat="1" x14ac:dyDescent="0.3">
      <c r="A573" s="83"/>
      <c r="B573" s="83"/>
      <c r="C573" s="83"/>
      <c r="D573" s="91"/>
      <c r="E573" s="83"/>
      <c r="F573" s="84"/>
      <c r="G573" s="91"/>
      <c r="H573" s="89"/>
      <c r="I573" s="89"/>
      <c r="J573" s="91"/>
      <c r="K573" s="88"/>
      <c r="L573" s="84"/>
      <c r="M573" s="118"/>
      <c r="N573" s="72">
        <f t="shared" si="61"/>
        <v>0</v>
      </c>
      <c r="O573" s="72">
        <f t="shared" si="66"/>
        <v>0</v>
      </c>
      <c r="P573" s="72">
        <f t="shared" si="62"/>
        <v>0</v>
      </c>
      <c r="Q573" s="72">
        <f t="shared" si="63"/>
        <v>0</v>
      </c>
      <c r="R573" s="1">
        <f t="shared" si="65"/>
        <v>0</v>
      </c>
      <c r="S573" s="72">
        <f t="shared" si="64"/>
        <v>0</v>
      </c>
      <c r="T573" s="72">
        <f t="shared" si="60"/>
        <v>0</v>
      </c>
      <c r="U573" s="72"/>
      <c r="V573" s="72"/>
    </row>
    <row r="574" spans="1:22" s="1" customFormat="1" x14ac:dyDescent="0.3">
      <c r="A574" s="83"/>
      <c r="B574" s="83"/>
      <c r="C574" s="83"/>
      <c r="D574" s="91"/>
      <c r="E574" s="83"/>
      <c r="F574" s="84"/>
      <c r="G574" s="91"/>
      <c r="H574" s="89"/>
      <c r="I574" s="89"/>
      <c r="J574" s="91"/>
      <c r="K574" s="88"/>
      <c r="L574" s="84"/>
      <c r="M574" s="118"/>
      <c r="N574" s="72">
        <f t="shared" si="61"/>
        <v>0</v>
      </c>
      <c r="O574" s="72">
        <f t="shared" si="66"/>
        <v>0</v>
      </c>
      <c r="P574" s="72">
        <f t="shared" si="62"/>
        <v>0</v>
      </c>
      <c r="Q574" s="72">
        <f t="shared" si="63"/>
        <v>0</v>
      </c>
      <c r="R574" s="1">
        <f t="shared" si="65"/>
        <v>0</v>
      </c>
      <c r="S574" s="72">
        <f t="shared" si="64"/>
        <v>0</v>
      </c>
      <c r="T574" s="72">
        <f t="shared" si="60"/>
        <v>0</v>
      </c>
      <c r="U574" s="72"/>
      <c r="V574" s="72"/>
    </row>
    <row r="575" spans="1:22" s="1" customFormat="1" x14ac:dyDescent="0.3">
      <c r="A575" s="83"/>
      <c r="B575" s="83"/>
      <c r="C575" s="83"/>
      <c r="D575" s="91"/>
      <c r="E575" s="83"/>
      <c r="F575" s="84"/>
      <c r="G575" s="91"/>
      <c r="H575" s="89"/>
      <c r="I575" s="89"/>
      <c r="J575" s="91"/>
      <c r="K575" s="88"/>
      <c r="L575" s="84"/>
      <c r="M575" s="118"/>
      <c r="N575" s="72">
        <f t="shared" si="61"/>
        <v>0</v>
      </c>
      <c r="O575" s="72">
        <f t="shared" si="66"/>
        <v>0</v>
      </c>
      <c r="P575" s="72">
        <f t="shared" si="62"/>
        <v>0</v>
      </c>
      <c r="Q575" s="72">
        <f t="shared" si="63"/>
        <v>0</v>
      </c>
      <c r="R575" s="1">
        <f t="shared" si="65"/>
        <v>0</v>
      </c>
      <c r="S575" s="72">
        <f t="shared" si="64"/>
        <v>0</v>
      </c>
      <c r="T575" s="72">
        <f t="shared" si="60"/>
        <v>0</v>
      </c>
      <c r="U575" s="72"/>
      <c r="V575" s="72"/>
    </row>
    <row r="576" spans="1:22" s="1" customFormat="1" x14ac:dyDescent="0.3">
      <c r="A576" s="83"/>
      <c r="B576" s="83"/>
      <c r="C576" s="83"/>
      <c r="D576" s="91"/>
      <c r="E576" s="83"/>
      <c r="F576" s="84"/>
      <c r="G576" s="91"/>
      <c r="H576" s="89"/>
      <c r="I576" s="89"/>
      <c r="J576" s="91"/>
      <c r="K576" s="88"/>
      <c r="L576" s="84"/>
      <c r="M576" s="118"/>
      <c r="N576" s="72">
        <f t="shared" si="61"/>
        <v>0</v>
      </c>
      <c r="O576" s="72">
        <f t="shared" si="66"/>
        <v>0</v>
      </c>
      <c r="P576" s="72">
        <f t="shared" si="62"/>
        <v>0</v>
      </c>
      <c r="Q576" s="72">
        <f t="shared" si="63"/>
        <v>0</v>
      </c>
      <c r="R576" s="1">
        <f t="shared" si="65"/>
        <v>0</v>
      </c>
      <c r="S576" s="72">
        <f t="shared" si="64"/>
        <v>0</v>
      </c>
      <c r="T576" s="72">
        <f t="shared" si="60"/>
        <v>0</v>
      </c>
      <c r="U576" s="72"/>
      <c r="V576" s="72"/>
    </row>
    <row r="577" spans="1:22" s="1" customFormat="1" x14ac:dyDescent="0.3">
      <c r="A577" s="83"/>
      <c r="B577" s="83"/>
      <c r="C577" s="83"/>
      <c r="D577" s="91"/>
      <c r="E577" s="83"/>
      <c r="F577" s="84"/>
      <c r="G577" s="91"/>
      <c r="H577" s="89"/>
      <c r="I577" s="89"/>
      <c r="J577" s="91"/>
      <c r="K577" s="88"/>
      <c r="L577" s="84"/>
      <c r="M577" s="118"/>
      <c r="N577" s="72">
        <f t="shared" si="61"/>
        <v>0</v>
      </c>
      <c r="O577" s="72">
        <f t="shared" si="66"/>
        <v>0</v>
      </c>
      <c r="P577" s="72">
        <f t="shared" si="62"/>
        <v>0</v>
      </c>
      <c r="Q577" s="72">
        <f t="shared" si="63"/>
        <v>0</v>
      </c>
      <c r="R577" s="1">
        <f t="shared" si="65"/>
        <v>0</v>
      </c>
      <c r="S577" s="72">
        <f t="shared" si="64"/>
        <v>0</v>
      </c>
      <c r="T577" s="72">
        <f t="shared" si="60"/>
        <v>0</v>
      </c>
      <c r="U577" s="72"/>
      <c r="V577" s="72"/>
    </row>
    <row r="578" spans="1:22" s="1" customFormat="1" x14ac:dyDescent="0.3">
      <c r="A578" s="83"/>
      <c r="B578" s="83"/>
      <c r="C578" s="83"/>
      <c r="D578" s="91"/>
      <c r="E578" s="83"/>
      <c r="F578" s="84"/>
      <c r="G578" s="91"/>
      <c r="H578" s="89"/>
      <c r="I578" s="89"/>
      <c r="J578" s="91"/>
      <c r="K578" s="88"/>
      <c r="L578" s="84"/>
      <c r="M578" s="118"/>
      <c r="N578" s="72">
        <f t="shared" si="61"/>
        <v>0</v>
      </c>
      <c r="O578" s="72">
        <f t="shared" si="66"/>
        <v>0</v>
      </c>
      <c r="P578" s="72">
        <f t="shared" si="62"/>
        <v>0</v>
      </c>
      <c r="Q578" s="72">
        <f t="shared" si="63"/>
        <v>0</v>
      </c>
      <c r="R578" s="1">
        <f t="shared" si="65"/>
        <v>0</v>
      </c>
      <c r="S578" s="72">
        <f t="shared" si="64"/>
        <v>0</v>
      </c>
      <c r="T578" s="72">
        <f t="shared" si="60"/>
        <v>0</v>
      </c>
      <c r="U578" s="72"/>
      <c r="V578" s="72"/>
    </row>
    <row r="579" spans="1:22" s="1" customFormat="1" x14ac:dyDescent="0.3">
      <c r="A579" s="83"/>
      <c r="B579" s="83"/>
      <c r="C579" s="83"/>
      <c r="D579" s="91"/>
      <c r="E579" s="83"/>
      <c r="F579" s="84"/>
      <c r="G579" s="91"/>
      <c r="H579" s="89"/>
      <c r="I579" s="89"/>
      <c r="J579" s="91"/>
      <c r="K579" s="88"/>
      <c r="L579" s="84"/>
      <c r="M579" s="118"/>
      <c r="N579" s="72">
        <f t="shared" si="61"/>
        <v>0</v>
      </c>
      <c r="O579" s="72">
        <f t="shared" si="66"/>
        <v>0</v>
      </c>
      <c r="P579" s="72">
        <f t="shared" si="62"/>
        <v>0</v>
      </c>
      <c r="Q579" s="72">
        <f t="shared" si="63"/>
        <v>0</v>
      </c>
      <c r="R579" s="1">
        <f t="shared" si="65"/>
        <v>0</v>
      </c>
      <c r="S579" s="72">
        <f t="shared" si="64"/>
        <v>0</v>
      </c>
      <c r="T579" s="72">
        <f t="shared" si="60"/>
        <v>0</v>
      </c>
      <c r="U579" s="72"/>
      <c r="V579" s="72"/>
    </row>
    <row r="580" spans="1:22" s="1" customFormat="1" x14ac:dyDescent="0.3">
      <c r="A580" s="83"/>
      <c r="B580" s="83"/>
      <c r="C580" s="83"/>
      <c r="D580" s="91"/>
      <c r="E580" s="83"/>
      <c r="F580" s="84"/>
      <c r="G580" s="91"/>
      <c r="H580" s="89"/>
      <c r="I580" s="89"/>
      <c r="J580" s="91"/>
      <c r="K580" s="88"/>
      <c r="L580" s="84"/>
      <c r="M580" s="118"/>
      <c r="N580" s="72">
        <f t="shared" si="61"/>
        <v>0</v>
      </c>
      <c r="O580" s="72">
        <f t="shared" si="66"/>
        <v>0</v>
      </c>
      <c r="P580" s="72">
        <f t="shared" si="62"/>
        <v>0</v>
      </c>
      <c r="Q580" s="72">
        <f t="shared" si="63"/>
        <v>0</v>
      </c>
      <c r="R580" s="1">
        <f t="shared" si="65"/>
        <v>0</v>
      </c>
      <c r="S580" s="72">
        <f t="shared" si="64"/>
        <v>0</v>
      </c>
      <c r="T580" s="72">
        <f t="shared" si="60"/>
        <v>0</v>
      </c>
      <c r="U580" s="72"/>
      <c r="V580" s="72"/>
    </row>
    <row r="581" spans="1:22" s="1" customFormat="1" x14ac:dyDescent="0.3">
      <c r="A581" s="83"/>
      <c r="B581" s="83"/>
      <c r="C581" s="83"/>
      <c r="D581" s="91"/>
      <c r="E581" s="83"/>
      <c r="F581" s="84"/>
      <c r="G581" s="91"/>
      <c r="H581" s="89"/>
      <c r="I581" s="89"/>
      <c r="J581" s="91"/>
      <c r="K581" s="88"/>
      <c r="L581" s="84"/>
      <c r="M581" s="118"/>
      <c r="N581" s="72">
        <f t="shared" si="61"/>
        <v>0</v>
      </c>
      <c r="O581" s="72">
        <f t="shared" si="66"/>
        <v>0</v>
      </c>
      <c r="P581" s="72">
        <f t="shared" si="62"/>
        <v>0</v>
      </c>
      <c r="Q581" s="72">
        <f t="shared" si="63"/>
        <v>0</v>
      </c>
      <c r="R581" s="1">
        <f t="shared" si="65"/>
        <v>0</v>
      </c>
      <c r="S581" s="72">
        <f t="shared" si="64"/>
        <v>0</v>
      </c>
      <c r="T581" s="72">
        <f t="shared" si="60"/>
        <v>0</v>
      </c>
      <c r="U581" s="72"/>
      <c r="V581" s="72"/>
    </row>
    <row r="582" spans="1:22" s="1" customFormat="1" x14ac:dyDescent="0.3">
      <c r="A582" s="83"/>
      <c r="B582" s="83"/>
      <c r="C582" s="83"/>
      <c r="D582" s="91"/>
      <c r="E582" s="83"/>
      <c r="F582" s="84"/>
      <c r="G582" s="91"/>
      <c r="H582" s="89"/>
      <c r="I582" s="89"/>
      <c r="J582" s="91"/>
      <c r="K582" s="88"/>
      <c r="L582" s="84"/>
      <c r="M582" s="118"/>
      <c r="N582" s="72">
        <f t="shared" si="61"/>
        <v>0</v>
      </c>
      <c r="O582" s="72">
        <f t="shared" si="66"/>
        <v>0</v>
      </c>
      <c r="P582" s="72">
        <f t="shared" si="62"/>
        <v>0</v>
      </c>
      <c r="Q582" s="72">
        <f t="shared" si="63"/>
        <v>0</v>
      </c>
      <c r="R582" s="1">
        <f t="shared" si="65"/>
        <v>0</v>
      </c>
      <c r="S582" s="72">
        <f t="shared" si="64"/>
        <v>0</v>
      </c>
      <c r="T582" s="72">
        <f t="shared" si="60"/>
        <v>0</v>
      </c>
      <c r="U582" s="72"/>
      <c r="V582" s="72"/>
    </row>
    <row r="583" spans="1:22" s="1" customFormat="1" x14ac:dyDescent="0.3">
      <c r="A583" s="83"/>
      <c r="B583" s="83"/>
      <c r="C583" s="83"/>
      <c r="D583" s="91"/>
      <c r="E583" s="83"/>
      <c r="F583" s="84"/>
      <c r="G583" s="91"/>
      <c r="H583" s="89"/>
      <c r="I583" s="89"/>
      <c r="J583" s="91"/>
      <c r="K583" s="88"/>
      <c r="L583" s="84"/>
      <c r="M583" s="118"/>
      <c r="N583" s="72">
        <f t="shared" si="61"/>
        <v>0</v>
      </c>
      <c r="O583" s="72">
        <f t="shared" si="66"/>
        <v>0</v>
      </c>
      <c r="P583" s="72">
        <f t="shared" si="62"/>
        <v>0</v>
      </c>
      <c r="Q583" s="72">
        <f t="shared" si="63"/>
        <v>0</v>
      </c>
      <c r="R583" s="1">
        <f t="shared" si="65"/>
        <v>0</v>
      </c>
      <c r="S583" s="72">
        <f t="shared" si="64"/>
        <v>0</v>
      </c>
      <c r="T583" s="72">
        <f t="shared" ref="T583:T646" si="67">IF(B583&lt;&gt;"",IF(SUM(G583:J583)&gt;0,0,IF(D583&gt;0,0,1)),0)</f>
        <v>0</v>
      </c>
      <c r="U583" s="72"/>
      <c r="V583" s="72"/>
    </row>
    <row r="584" spans="1:22" s="1" customFormat="1" x14ac:dyDescent="0.3">
      <c r="A584" s="83"/>
      <c r="B584" s="83"/>
      <c r="C584" s="83"/>
      <c r="D584" s="91"/>
      <c r="E584" s="83"/>
      <c r="F584" s="84"/>
      <c r="G584" s="91"/>
      <c r="H584" s="89"/>
      <c r="I584" s="89"/>
      <c r="J584" s="91"/>
      <c r="K584" s="88"/>
      <c r="L584" s="84"/>
      <c r="M584" s="118"/>
      <c r="N584" s="72">
        <f t="shared" ref="N584:N647" si="68">IF(C584&lt;&gt;"",IF(B584="",1,0),0)</f>
        <v>0</v>
      </c>
      <c r="O584" s="72">
        <f t="shared" si="66"/>
        <v>0</v>
      </c>
      <c r="P584" s="72">
        <f t="shared" ref="P584:P647" si="69">IF(OR(H584&gt;0,G584&gt;0),IF(E584="",1,0),0)</f>
        <v>0</v>
      </c>
      <c r="Q584" s="72">
        <f t="shared" ref="Q584:Q647" si="70">IF(E584&lt;&gt;"",IF(F584&gt;0,0,1),0)</f>
        <v>0</v>
      </c>
      <c r="R584" s="1">
        <f t="shared" si="65"/>
        <v>0</v>
      </c>
      <c r="S584" s="72">
        <f t="shared" si="64"/>
        <v>0</v>
      </c>
      <c r="T584" s="72">
        <f t="shared" si="67"/>
        <v>0</v>
      </c>
      <c r="U584" s="72"/>
      <c r="V584" s="72"/>
    </row>
    <row r="585" spans="1:22" s="1" customFormat="1" x14ac:dyDescent="0.3">
      <c r="A585" s="83"/>
      <c r="B585" s="83"/>
      <c r="C585" s="83"/>
      <c r="D585" s="91"/>
      <c r="E585" s="83"/>
      <c r="F585" s="84"/>
      <c r="G585" s="91"/>
      <c r="H585" s="89"/>
      <c r="I585" s="89"/>
      <c r="J585" s="91"/>
      <c r="K585" s="88"/>
      <c r="L585" s="84"/>
      <c r="M585" s="118"/>
      <c r="N585" s="72">
        <f t="shared" si="68"/>
        <v>0</v>
      </c>
      <c r="O585" s="72">
        <f t="shared" si="66"/>
        <v>0</v>
      </c>
      <c r="P585" s="72">
        <f t="shared" si="69"/>
        <v>0</v>
      </c>
      <c r="Q585" s="72">
        <f t="shared" si="70"/>
        <v>0</v>
      </c>
      <c r="R585" s="1">
        <f t="shared" si="65"/>
        <v>0</v>
      </c>
      <c r="S585" s="72">
        <f t="shared" si="64"/>
        <v>0</v>
      </c>
      <c r="T585" s="72">
        <f t="shared" si="67"/>
        <v>0</v>
      </c>
      <c r="U585" s="72"/>
      <c r="V585" s="72"/>
    </row>
    <row r="586" spans="1:22" s="1" customFormat="1" x14ac:dyDescent="0.3">
      <c r="A586" s="83"/>
      <c r="B586" s="83"/>
      <c r="C586" s="83"/>
      <c r="D586" s="91"/>
      <c r="E586" s="83"/>
      <c r="F586" s="84"/>
      <c r="G586" s="91"/>
      <c r="H586" s="89"/>
      <c r="I586" s="89"/>
      <c r="J586" s="91"/>
      <c r="K586" s="88"/>
      <c r="L586" s="84"/>
      <c r="M586" s="118"/>
      <c r="N586" s="72">
        <f t="shared" si="68"/>
        <v>0</v>
      </c>
      <c r="O586" s="72">
        <f t="shared" si="66"/>
        <v>0</v>
      </c>
      <c r="P586" s="72">
        <f t="shared" si="69"/>
        <v>0</v>
      </c>
      <c r="Q586" s="72">
        <f t="shared" si="70"/>
        <v>0</v>
      </c>
      <c r="R586" s="1">
        <f t="shared" si="65"/>
        <v>0</v>
      </c>
      <c r="S586" s="72">
        <f t="shared" si="64"/>
        <v>0</v>
      </c>
      <c r="T586" s="72">
        <f t="shared" si="67"/>
        <v>0</v>
      </c>
      <c r="U586" s="72"/>
      <c r="V586" s="72"/>
    </row>
    <row r="587" spans="1:22" s="1" customFormat="1" x14ac:dyDescent="0.3">
      <c r="A587" s="83"/>
      <c r="B587" s="83"/>
      <c r="C587" s="83"/>
      <c r="D587" s="91"/>
      <c r="E587" s="83"/>
      <c r="F587" s="84"/>
      <c r="G587" s="91"/>
      <c r="H587" s="89"/>
      <c r="I587" s="89"/>
      <c r="J587" s="91"/>
      <c r="K587" s="88"/>
      <c r="L587" s="84"/>
      <c r="M587" s="118"/>
      <c r="N587" s="72">
        <f t="shared" si="68"/>
        <v>0</v>
      </c>
      <c r="O587" s="72">
        <f t="shared" si="66"/>
        <v>0</v>
      </c>
      <c r="P587" s="72">
        <f t="shared" si="69"/>
        <v>0</v>
      </c>
      <c r="Q587" s="72">
        <f t="shared" si="70"/>
        <v>0</v>
      </c>
      <c r="R587" s="1">
        <f t="shared" si="65"/>
        <v>0</v>
      </c>
      <c r="S587" s="72">
        <f t="shared" si="64"/>
        <v>0</v>
      </c>
      <c r="T587" s="72">
        <f t="shared" si="67"/>
        <v>0</v>
      </c>
      <c r="U587" s="72"/>
      <c r="V587" s="72"/>
    </row>
    <row r="588" spans="1:22" s="1" customFormat="1" x14ac:dyDescent="0.3">
      <c r="A588" s="83"/>
      <c r="B588" s="83"/>
      <c r="C588" s="83"/>
      <c r="D588" s="91"/>
      <c r="E588" s="83"/>
      <c r="F588" s="84"/>
      <c r="G588" s="91"/>
      <c r="H588" s="89"/>
      <c r="I588" s="89"/>
      <c r="J588" s="91"/>
      <c r="K588" s="88"/>
      <c r="L588" s="84"/>
      <c r="M588" s="118"/>
      <c r="N588" s="72">
        <f t="shared" si="68"/>
        <v>0</v>
      </c>
      <c r="O588" s="72">
        <f t="shared" si="66"/>
        <v>0</v>
      </c>
      <c r="P588" s="72">
        <f t="shared" si="69"/>
        <v>0</v>
      </c>
      <c r="Q588" s="72">
        <f t="shared" si="70"/>
        <v>0</v>
      </c>
      <c r="R588" s="1">
        <f t="shared" si="65"/>
        <v>0</v>
      </c>
      <c r="S588" s="72">
        <f t="shared" si="64"/>
        <v>0</v>
      </c>
      <c r="T588" s="72">
        <f t="shared" si="67"/>
        <v>0</v>
      </c>
      <c r="U588" s="72"/>
      <c r="V588" s="72"/>
    </row>
    <row r="589" spans="1:22" s="1" customFormat="1" x14ac:dyDescent="0.3">
      <c r="A589" s="83"/>
      <c r="B589" s="83"/>
      <c r="C589" s="83"/>
      <c r="D589" s="91"/>
      <c r="E589" s="83"/>
      <c r="F589" s="84"/>
      <c r="G589" s="91"/>
      <c r="H589" s="89"/>
      <c r="I589" s="89"/>
      <c r="J589" s="91"/>
      <c r="K589" s="88"/>
      <c r="L589" s="84"/>
      <c r="M589" s="118"/>
      <c r="N589" s="72">
        <f t="shared" si="68"/>
        <v>0</v>
      </c>
      <c r="O589" s="72">
        <f t="shared" si="66"/>
        <v>0</v>
      </c>
      <c r="P589" s="72">
        <f t="shared" si="69"/>
        <v>0</v>
      </c>
      <c r="Q589" s="72">
        <f t="shared" si="70"/>
        <v>0</v>
      </c>
      <c r="R589" s="1">
        <f t="shared" si="65"/>
        <v>0</v>
      </c>
      <c r="S589" s="72">
        <f t="shared" si="64"/>
        <v>0</v>
      </c>
      <c r="T589" s="72">
        <f t="shared" si="67"/>
        <v>0</v>
      </c>
      <c r="U589" s="72"/>
      <c r="V589" s="72"/>
    </row>
    <row r="590" spans="1:22" s="1" customFormat="1" x14ac:dyDescent="0.3">
      <c r="A590" s="83"/>
      <c r="B590" s="83"/>
      <c r="C590" s="83"/>
      <c r="D590" s="91"/>
      <c r="E590" s="83"/>
      <c r="F590" s="84"/>
      <c r="G590" s="91"/>
      <c r="H590" s="89"/>
      <c r="I590" s="89"/>
      <c r="J590" s="91"/>
      <c r="K590" s="88"/>
      <c r="L590" s="84"/>
      <c r="M590" s="118"/>
      <c r="N590" s="72">
        <f t="shared" si="68"/>
        <v>0</v>
      </c>
      <c r="O590" s="72">
        <f t="shared" si="66"/>
        <v>0</v>
      </c>
      <c r="P590" s="72">
        <f t="shared" si="69"/>
        <v>0</v>
      </c>
      <c r="Q590" s="72">
        <f t="shared" si="70"/>
        <v>0</v>
      </c>
      <c r="R590" s="1">
        <f t="shared" si="65"/>
        <v>0</v>
      </c>
      <c r="S590" s="72">
        <f t="shared" si="64"/>
        <v>0</v>
      </c>
      <c r="T590" s="72">
        <f t="shared" si="67"/>
        <v>0</v>
      </c>
      <c r="U590" s="72"/>
      <c r="V590" s="72"/>
    </row>
    <row r="591" spans="1:22" s="1" customFormat="1" x14ac:dyDescent="0.3">
      <c r="A591" s="83"/>
      <c r="B591" s="83"/>
      <c r="C591" s="83"/>
      <c r="D591" s="91"/>
      <c r="E591" s="83"/>
      <c r="F591" s="84"/>
      <c r="G591" s="91"/>
      <c r="H591" s="89"/>
      <c r="I591" s="89"/>
      <c r="J591" s="91"/>
      <c r="K591" s="88"/>
      <c r="L591" s="84"/>
      <c r="M591" s="118"/>
      <c r="N591" s="72">
        <f t="shared" si="68"/>
        <v>0</v>
      </c>
      <c r="O591" s="72">
        <f t="shared" si="66"/>
        <v>0</v>
      </c>
      <c r="P591" s="72">
        <f t="shared" si="69"/>
        <v>0</v>
      </c>
      <c r="Q591" s="72">
        <f t="shared" si="70"/>
        <v>0</v>
      </c>
      <c r="R591" s="1">
        <f t="shared" si="65"/>
        <v>0</v>
      </c>
      <c r="S591" s="72">
        <f t="shared" si="64"/>
        <v>0</v>
      </c>
      <c r="T591" s="72">
        <f t="shared" si="67"/>
        <v>0</v>
      </c>
      <c r="U591" s="72"/>
      <c r="V591" s="72"/>
    </row>
    <row r="592" spans="1:22" s="1" customFormat="1" x14ac:dyDescent="0.3">
      <c r="A592" s="83"/>
      <c r="B592" s="83"/>
      <c r="C592" s="83"/>
      <c r="D592" s="91"/>
      <c r="E592" s="83"/>
      <c r="F592" s="84"/>
      <c r="G592" s="91"/>
      <c r="H592" s="89"/>
      <c r="I592" s="89"/>
      <c r="J592" s="91"/>
      <c r="K592" s="88"/>
      <c r="L592" s="84"/>
      <c r="M592" s="118"/>
      <c r="N592" s="72">
        <f t="shared" si="68"/>
        <v>0</v>
      </c>
      <c r="O592" s="72">
        <f t="shared" si="66"/>
        <v>0</v>
      </c>
      <c r="P592" s="72">
        <f t="shared" si="69"/>
        <v>0</v>
      </c>
      <c r="Q592" s="72">
        <f t="shared" si="70"/>
        <v>0</v>
      </c>
      <c r="R592" s="1">
        <f t="shared" si="65"/>
        <v>0</v>
      </c>
      <c r="S592" s="72">
        <f t="shared" si="64"/>
        <v>0</v>
      </c>
      <c r="T592" s="72">
        <f t="shared" si="67"/>
        <v>0</v>
      </c>
      <c r="U592" s="72"/>
      <c r="V592" s="72"/>
    </row>
    <row r="593" spans="1:22" s="1" customFormat="1" x14ac:dyDescent="0.3">
      <c r="A593" s="83"/>
      <c r="B593" s="83"/>
      <c r="C593" s="83"/>
      <c r="D593" s="91"/>
      <c r="E593" s="83"/>
      <c r="F593" s="84"/>
      <c r="G593" s="91"/>
      <c r="H593" s="89"/>
      <c r="I593" s="89"/>
      <c r="J593" s="91"/>
      <c r="K593" s="88"/>
      <c r="L593" s="84"/>
      <c r="M593" s="118"/>
      <c r="N593" s="72">
        <f t="shared" si="68"/>
        <v>0</v>
      </c>
      <c r="O593" s="72">
        <f t="shared" si="66"/>
        <v>0</v>
      </c>
      <c r="P593" s="72">
        <f t="shared" si="69"/>
        <v>0</v>
      </c>
      <c r="Q593" s="72">
        <f t="shared" si="70"/>
        <v>0</v>
      </c>
      <c r="R593" s="1">
        <f t="shared" si="65"/>
        <v>0</v>
      </c>
      <c r="S593" s="72">
        <f t="shared" si="64"/>
        <v>0</v>
      </c>
      <c r="T593" s="72">
        <f t="shared" si="67"/>
        <v>0</v>
      </c>
      <c r="U593" s="72"/>
      <c r="V593" s="72"/>
    </row>
    <row r="594" spans="1:22" s="1" customFormat="1" x14ac:dyDescent="0.3">
      <c r="A594" s="83"/>
      <c r="B594" s="83"/>
      <c r="C594" s="83"/>
      <c r="D594" s="91"/>
      <c r="E594" s="83"/>
      <c r="F594" s="84"/>
      <c r="G594" s="91"/>
      <c r="H594" s="89"/>
      <c r="I594" s="89"/>
      <c r="J594" s="91"/>
      <c r="K594" s="88"/>
      <c r="L594" s="84"/>
      <c r="M594" s="118"/>
      <c r="N594" s="72">
        <f t="shared" si="68"/>
        <v>0</v>
      </c>
      <c r="O594" s="72">
        <f t="shared" si="66"/>
        <v>0</v>
      </c>
      <c r="P594" s="72">
        <f t="shared" si="69"/>
        <v>0</v>
      </c>
      <c r="Q594" s="72">
        <f t="shared" si="70"/>
        <v>0</v>
      </c>
      <c r="R594" s="1">
        <f t="shared" si="65"/>
        <v>0</v>
      </c>
      <c r="S594" s="72">
        <f t="shared" si="64"/>
        <v>0</v>
      </c>
      <c r="T594" s="72">
        <f t="shared" si="67"/>
        <v>0</v>
      </c>
      <c r="U594" s="72"/>
      <c r="V594" s="72"/>
    </row>
    <row r="595" spans="1:22" s="1" customFormat="1" x14ac:dyDescent="0.3">
      <c r="A595" s="83"/>
      <c r="B595" s="83"/>
      <c r="C595" s="83"/>
      <c r="D595" s="91"/>
      <c r="E595" s="83"/>
      <c r="F595" s="84"/>
      <c r="G595" s="91"/>
      <c r="H595" s="89"/>
      <c r="I595" s="89"/>
      <c r="J595" s="91"/>
      <c r="K595" s="88"/>
      <c r="L595" s="84"/>
      <c r="M595" s="118"/>
      <c r="N595" s="72">
        <f t="shared" si="68"/>
        <v>0</v>
      </c>
      <c r="O595" s="72">
        <f t="shared" si="66"/>
        <v>0</v>
      </c>
      <c r="P595" s="72">
        <f t="shared" si="69"/>
        <v>0</v>
      </c>
      <c r="Q595" s="72">
        <f t="shared" si="70"/>
        <v>0</v>
      </c>
      <c r="R595" s="1">
        <f t="shared" si="65"/>
        <v>0</v>
      </c>
      <c r="S595" s="72">
        <f t="shared" si="64"/>
        <v>0</v>
      </c>
      <c r="T595" s="72">
        <f t="shared" si="67"/>
        <v>0</v>
      </c>
      <c r="U595" s="72"/>
      <c r="V595" s="72"/>
    </row>
    <row r="596" spans="1:22" s="1" customFormat="1" x14ac:dyDescent="0.3">
      <c r="A596" s="83"/>
      <c r="B596" s="83"/>
      <c r="C596" s="83"/>
      <c r="D596" s="91"/>
      <c r="E596" s="83"/>
      <c r="F596" s="84"/>
      <c r="G596" s="91"/>
      <c r="H596" s="89"/>
      <c r="I596" s="89"/>
      <c r="J596" s="91"/>
      <c r="K596" s="88"/>
      <c r="L596" s="84"/>
      <c r="M596" s="118"/>
      <c r="N596" s="72">
        <f t="shared" si="68"/>
        <v>0</v>
      </c>
      <c r="O596" s="72">
        <f t="shared" si="66"/>
        <v>0</v>
      </c>
      <c r="P596" s="72">
        <f t="shared" si="69"/>
        <v>0</v>
      </c>
      <c r="Q596" s="72">
        <f t="shared" si="70"/>
        <v>0</v>
      </c>
      <c r="R596" s="1">
        <f t="shared" si="65"/>
        <v>0</v>
      </c>
      <c r="S596" s="72">
        <f t="shared" si="64"/>
        <v>0</v>
      </c>
      <c r="T596" s="72">
        <f t="shared" si="67"/>
        <v>0</v>
      </c>
      <c r="U596" s="72"/>
      <c r="V596" s="72"/>
    </row>
    <row r="597" spans="1:22" s="1" customFormat="1" x14ac:dyDescent="0.3">
      <c r="A597" s="83"/>
      <c r="B597" s="83"/>
      <c r="C597" s="83"/>
      <c r="D597" s="91"/>
      <c r="E597" s="83"/>
      <c r="F597" s="84"/>
      <c r="G597" s="91"/>
      <c r="H597" s="89"/>
      <c r="I597" s="89"/>
      <c r="J597" s="91"/>
      <c r="K597" s="88"/>
      <c r="L597" s="84"/>
      <c r="M597" s="118"/>
      <c r="N597" s="72">
        <f t="shared" si="68"/>
        <v>0</v>
      </c>
      <c r="O597" s="72">
        <f t="shared" si="66"/>
        <v>0</v>
      </c>
      <c r="P597" s="72">
        <f t="shared" si="69"/>
        <v>0</v>
      </c>
      <c r="Q597" s="72">
        <f t="shared" si="70"/>
        <v>0</v>
      </c>
      <c r="R597" s="1">
        <f t="shared" si="65"/>
        <v>0</v>
      </c>
      <c r="S597" s="72">
        <f t="shared" ref="S597:S660" si="71">IF(E597="Hourly rate",IF(H597&lt;&gt;"",0,1),0)</f>
        <v>0</v>
      </c>
      <c r="T597" s="72">
        <f t="shared" si="67"/>
        <v>0</v>
      </c>
      <c r="U597" s="72"/>
      <c r="V597" s="72"/>
    </row>
    <row r="598" spans="1:22" s="1" customFormat="1" x14ac:dyDescent="0.3">
      <c r="A598" s="83"/>
      <c r="B598" s="83"/>
      <c r="C598" s="83"/>
      <c r="D598" s="91"/>
      <c r="E598" s="83"/>
      <c r="F598" s="84"/>
      <c r="G598" s="91"/>
      <c r="H598" s="89"/>
      <c r="I598" s="89"/>
      <c r="J598" s="91"/>
      <c r="K598" s="88"/>
      <c r="L598" s="84"/>
      <c r="M598" s="118"/>
      <c r="N598" s="72">
        <f t="shared" si="68"/>
        <v>0</v>
      </c>
      <c r="O598" s="72">
        <f t="shared" si="66"/>
        <v>0</v>
      </c>
      <c r="P598" s="72">
        <f t="shared" si="69"/>
        <v>0</v>
      </c>
      <c r="Q598" s="72">
        <f t="shared" si="70"/>
        <v>0</v>
      </c>
      <c r="R598" s="1">
        <f t="shared" ref="R598:R661" si="72">IF(OR(E598="Part-time",E598="Full-time"),IF(G598&lt;&gt;"",0,1),0)</f>
        <v>0</v>
      </c>
      <c r="S598" s="72">
        <f t="shared" si="71"/>
        <v>0</v>
      </c>
      <c r="T598" s="72">
        <f t="shared" si="67"/>
        <v>0</v>
      </c>
      <c r="U598" s="72"/>
      <c r="V598" s="72"/>
    </row>
    <row r="599" spans="1:22" s="1" customFormat="1" x14ac:dyDescent="0.3">
      <c r="A599" s="83"/>
      <c r="B599" s="83"/>
      <c r="C599" s="83"/>
      <c r="D599" s="91"/>
      <c r="E599" s="83"/>
      <c r="F599" s="84"/>
      <c r="G599" s="91"/>
      <c r="H599" s="89"/>
      <c r="I599" s="89"/>
      <c r="J599" s="91"/>
      <c r="K599" s="88"/>
      <c r="L599" s="84"/>
      <c r="M599" s="118"/>
      <c r="N599" s="72">
        <f t="shared" si="68"/>
        <v>0</v>
      </c>
      <c r="O599" s="72">
        <f t="shared" si="66"/>
        <v>0</v>
      </c>
      <c r="P599" s="72">
        <f t="shared" si="69"/>
        <v>0</v>
      </c>
      <c r="Q599" s="72">
        <f t="shared" si="70"/>
        <v>0</v>
      </c>
      <c r="R599" s="1">
        <f t="shared" si="72"/>
        <v>0</v>
      </c>
      <c r="S599" s="72">
        <f t="shared" si="71"/>
        <v>0</v>
      </c>
      <c r="T599" s="72">
        <f t="shared" si="67"/>
        <v>0</v>
      </c>
      <c r="U599" s="72"/>
      <c r="V599" s="72"/>
    </row>
    <row r="600" spans="1:22" s="1" customFormat="1" x14ac:dyDescent="0.3">
      <c r="A600" s="83"/>
      <c r="B600" s="83"/>
      <c r="C600" s="83"/>
      <c r="D600" s="91"/>
      <c r="E600" s="83"/>
      <c r="F600" s="84"/>
      <c r="G600" s="91"/>
      <c r="H600" s="89"/>
      <c r="I600" s="89"/>
      <c r="J600" s="91"/>
      <c r="K600" s="88"/>
      <c r="L600" s="84"/>
      <c r="M600" s="118"/>
      <c r="N600" s="72">
        <f t="shared" si="68"/>
        <v>0</v>
      </c>
      <c r="O600" s="72">
        <f t="shared" si="66"/>
        <v>0</v>
      </c>
      <c r="P600" s="72">
        <f t="shared" si="69"/>
        <v>0</v>
      </c>
      <c r="Q600" s="72">
        <f t="shared" si="70"/>
        <v>0</v>
      </c>
      <c r="R600" s="1">
        <f t="shared" si="72"/>
        <v>0</v>
      </c>
      <c r="S600" s="72">
        <f t="shared" si="71"/>
        <v>0</v>
      </c>
      <c r="T600" s="72">
        <f t="shared" si="67"/>
        <v>0</v>
      </c>
      <c r="U600" s="72"/>
      <c r="V600" s="72"/>
    </row>
    <row r="601" spans="1:22" s="1" customFormat="1" x14ac:dyDescent="0.3">
      <c r="A601" s="83"/>
      <c r="B601" s="83"/>
      <c r="C601" s="83"/>
      <c r="D601" s="91"/>
      <c r="E601" s="83"/>
      <c r="F601" s="84"/>
      <c r="G601" s="91"/>
      <c r="H601" s="89"/>
      <c r="I601" s="89"/>
      <c r="J601" s="91"/>
      <c r="K601" s="88"/>
      <c r="L601" s="84"/>
      <c r="M601" s="118"/>
      <c r="N601" s="72">
        <f t="shared" si="68"/>
        <v>0</v>
      </c>
      <c r="O601" s="72">
        <f t="shared" si="66"/>
        <v>0</v>
      </c>
      <c r="P601" s="72">
        <f t="shared" si="69"/>
        <v>0</v>
      </c>
      <c r="Q601" s="72">
        <f t="shared" si="70"/>
        <v>0</v>
      </c>
      <c r="R601" s="1">
        <f t="shared" si="72"/>
        <v>0</v>
      </c>
      <c r="S601" s="72">
        <f t="shared" si="71"/>
        <v>0</v>
      </c>
      <c r="T601" s="72">
        <f t="shared" si="67"/>
        <v>0</v>
      </c>
      <c r="U601" s="72"/>
      <c r="V601" s="72"/>
    </row>
    <row r="602" spans="1:22" s="1" customFormat="1" x14ac:dyDescent="0.3">
      <c r="A602" s="83"/>
      <c r="B602" s="83"/>
      <c r="C602" s="83"/>
      <c r="D602" s="91"/>
      <c r="E602" s="83"/>
      <c r="F602" s="84"/>
      <c r="G602" s="91"/>
      <c r="H602" s="89"/>
      <c r="I602" s="89"/>
      <c r="J602" s="91"/>
      <c r="K602" s="88"/>
      <c r="L602" s="84"/>
      <c r="M602" s="118"/>
      <c r="N602" s="72">
        <f t="shared" si="68"/>
        <v>0</v>
      </c>
      <c r="O602" s="72">
        <f t="shared" si="66"/>
        <v>0</v>
      </c>
      <c r="P602" s="72">
        <f t="shared" si="69"/>
        <v>0</v>
      </c>
      <c r="Q602" s="72">
        <f t="shared" si="70"/>
        <v>0</v>
      </c>
      <c r="R602" s="1">
        <f t="shared" si="72"/>
        <v>0</v>
      </c>
      <c r="S602" s="72">
        <f t="shared" si="71"/>
        <v>0</v>
      </c>
      <c r="T602" s="72">
        <f t="shared" si="67"/>
        <v>0</v>
      </c>
      <c r="U602" s="72"/>
      <c r="V602" s="72"/>
    </row>
    <row r="603" spans="1:22" s="1" customFormat="1" x14ac:dyDescent="0.3">
      <c r="A603" s="83"/>
      <c r="B603" s="83"/>
      <c r="C603" s="83"/>
      <c r="D603" s="91"/>
      <c r="E603" s="83"/>
      <c r="F603" s="84"/>
      <c r="G603" s="91"/>
      <c r="H603" s="89"/>
      <c r="I603" s="89"/>
      <c r="J603" s="91"/>
      <c r="K603" s="88"/>
      <c r="L603" s="84"/>
      <c r="M603" s="118"/>
      <c r="N603" s="72">
        <f t="shared" si="68"/>
        <v>0</v>
      </c>
      <c r="O603" s="72">
        <f t="shared" si="66"/>
        <v>0</v>
      </c>
      <c r="P603" s="72">
        <f t="shared" si="69"/>
        <v>0</v>
      </c>
      <c r="Q603" s="72">
        <f t="shared" si="70"/>
        <v>0</v>
      </c>
      <c r="R603" s="1">
        <f t="shared" si="72"/>
        <v>0</v>
      </c>
      <c r="S603" s="72">
        <f t="shared" si="71"/>
        <v>0</v>
      </c>
      <c r="T603" s="72">
        <f t="shared" si="67"/>
        <v>0</v>
      </c>
      <c r="U603" s="72"/>
      <c r="V603" s="72"/>
    </row>
    <row r="604" spans="1:22" s="1" customFormat="1" x14ac:dyDescent="0.3">
      <c r="A604" s="83"/>
      <c r="B604" s="83"/>
      <c r="C604" s="83"/>
      <c r="D604" s="91"/>
      <c r="E604" s="83"/>
      <c r="F604" s="84"/>
      <c r="G604" s="91"/>
      <c r="H604" s="89"/>
      <c r="I604" s="89"/>
      <c r="J604" s="91"/>
      <c r="K604" s="88"/>
      <c r="L604" s="84"/>
      <c r="M604" s="118"/>
      <c r="N604" s="72">
        <f t="shared" si="68"/>
        <v>0</v>
      </c>
      <c r="O604" s="72">
        <f t="shared" si="66"/>
        <v>0</v>
      </c>
      <c r="P604" s="72">
        <f t="shared" si="69"/>
        <v>0</v>
      </c>
      <c r="Q604" s="72">
        <f t="shared" si="70"/>
        <v>0</v>
      </c>
      <c r="R604" s="1">
        <f t="shared" si="72"/>
        <v>0</v>
      </c>
      <c r="S604" s="72">
        <f t="shared" si="71"/>
        <v>0</v>
      </c>
      <c r="T604" s="72">
        <f t="shared" si="67"/>
        <v>0</v>
      </c>
      <c r="U604" s="72"/>
      <c r="V604" s="72"/>
    </row>
    <row r="605" spans="1:22" s="1" customFormat="1" x14ac:dyDescent="0.3">
      <c r="A605" s="83"/>
      <c r="B605" s="83"/>
      <c r="C605" s="83"/>
      <c r="D605" s="91"/>
      <c r="E605" s="83"/>
      <c r="F605" s="84"/>
      <c r="G605" s="91"/>
      <c r="H605" s="89"/>
      <c r="I605" s="89"/>
      <c r="J605" s="91"/>
      <c r="K605" s="88"/>
      <c r="L605" s="84"/>
      <c r="M605" s="118"/>
      <c r="N605" s="72">
        <f t="shared" si="68"/>
        <v>0</v>
      </c>
      <c r="O605" s="72">
        <f t="shared" si="66"/>
        <v>0</v>
      </c>
      <c r="P605" s="72">
        <f t="shared" si="69"/>
        <v>0</v>
      </c>
      <c r="Q605" s="72">
        <f t="shared" si="70"/>
        <v>0</v>
      </c>
      <c r="R605" s="1">
        <f t="shared" si="72"/>
        <v>0</v>
      </c>
      <c r="S605" s="72">
        <f t="shared" si="71"/>
        <v>0</v>
      </c>
      <c r="T605" s="72">
        <f t="shared" si="67"/>
        <v>0</v>
      </c>
      <c r="U605" s="72"/>
      <c r="V605" s="72"/>
    </row>
    <row r="606" spans="1:22" s="1" customFormat="1" x14ac:dyDescent="0.3">
      <c r="A606" s="83"/>
      <c r="B606" s="83"/>
      <c r="C606" s="83"/>
      <c r="D606" s="91"/>
      <c r="E606" s="83"/>
      <c r="F606" s="84"/>
      <c r="G606" s="91"/>
      <c r="H606" s="89"/>
      <c r="I606" s="89"/>
      <c r="J606" s="91"/>
      <c r="K606" s="88"/>
      <c r="L606" s="84"/>
      <c r="M606" s="118"/>
      <c r="N606" s="72">
        <f t="shared" si="68"/>
        <v>0</v>
      </c>
      <c r="O606" s="72">
        <f t="shared" si="66"/>
        <v>0</v>
      </c>
      <c r="P606" s="72">
        <f t="shared" si="69"/>
        <v>0</v>
      </c>
      <c r="Q606" s="72">
        <f t="shared" si="70"/>
        <v>0</v>
      </c>
      <c r="R606" s="1">
        <f t="shared" si="72"/>
        <v>0</v>
      </c>
      <c r="S606" s="72">
        <f t="shared" si="71"/>
        <v>0</v>
      </c>
      <c r="T606" s="72">
        <f t="shared" si="67"/>
        <v>0</v>
      </c>
      <c r="U606" s="72"/>
      <c r="V606" s="72"/>
    </row>
    <row r="607" spans="1:22" s="1" customFormat="1" x14ac:dyDescent="0.3">
      <c r="A607" s="83"/>
      <c r="B607" s="83"/>
      <c r="C607" s="83"/>
      <c r="D607" s="91"/>
      <c r="E607" s="83"/>
      <c r="F607" s="84"/>
      <c r="G607" s="91"/>
      <c r="H607" s="89"/>
      <c r="I607" s="89"/>
      <c r="J607" s="91"/>
      <c r="K607" s="88"/>
      <c r="L607" s="84"/>
      <c r="M607" s="118"/>
      <c r="N607" s="72">
        <f t="shared" si="68"/>
        <v>0</v>
      </c>
      <c r="O607" s="72">
        <f t="shared" si="66"/>
        <v>0</v>
      </c>
      <c r="P607" s="72">
        <f t="shared" si="69"/>
        <v>0</v>
      </c>
      <c r="Q607" s="72">
        <f t="shared" si="70"/>
        <v>0</v>
      </c>
      <c r="R607" s="1">
        <f t="shared" si="72"/>
        <v>0</v>
      </c>
      <c r="S607" s="72">
        <f t="shared" si="71"/>
        <v>0</v>
      </c>
      <c r="T607" s="72">
        <f t="shared" si="67"/>
        <v>0</v>
      </c>
      <c r="U607" s="72"/>
      <c r="V607" s="72"/>
    </row>
    <row r="608" spans="1:22" s="1" customFormat="1" x14ac:dyDescent="0.3">
      <c r="A608" s="83"/>
      <c r="B608" s="83"/>
      <c r="C608" s="83"/>
      <c r="D608" s="91"/>
      <c r="E608" s="83"/>
      <c r="F608" s="84"/>
      <c r="G608" s="91"/>
      <c r="H608" s="89"/>
      <c r="I608" s="89"/>
      <c r="J608" s="91"/>
      <c r="K608" s="88"/>
      <c r="L608" s="84"/>
      <c r="M608" s="118"/>
      <c r="N608" s="72">
        <f t="shared" si="68"/>
        <v>0</v>
      </c>
      <c r="O608" s="72">
        <f t="shared" si="66"/>
        <v>0</v>
      </c>
      <c r="P608" s="72">
        <f t="shared" si="69"/>
        <v>0</v>
      </c>
      <c r="Q608" s="72">
        <f t="shared" si="70"/>
        <v>0</v>
      </c>
      <c r="R608" s="1">
        <f t="shared" si="72"/>
        <v>0</v>
      </c>
      <c r="S608" s="72">
        <f t="shared" si="71"/>
        <v>0</v>
      </c>
      <c r="T608" s="72">
        <f t="shared" si="67"/>
        <v>0</v>
      </c>
      <c r="U608" s="72"/>
      <c r="V608" s="72"/>
    </row>
    <row r="609" spans="1:22" s="1" customFormat="1" x14ac:dyDescent="0.3">
      <c r="A609" s="83"/>
      <c r="B609" s="83"/>
      <c r="C609" s="83"/>
      <c r="D609" s="91"/>
      <c r="E609" s="83"/>
      <c r="F609" s="84"/>
      <c r="G609" s="91"/>
      <c r="H609" s="89"/>
      <c r="I609" s="89"/>
      <c r="J609" s="91"/>
      <c r="K609" s="88"/>
      <c r="L609" s="84"/>
      <c r="M609" s="118"/>
      <c r="N609" s="72">
        <f t="shared" si="68"/>
        <v>0</v>
      </c>
      <c r="O609" s="72">
        <f t="shared" si="66"/>
        <v>0</v>
      </c>
      <c r="P609" s="72">
        <f t="shared" si="69"/>
        <v>0</v>
      </c>
      <c r="Q609" s="72">
        <f t="shared" si="70"/>
        <v>0</v>
      </c>
      <c r="R609" s="1">
        <f t="shared" si="72"/>
        <v>0</v>
      </c>
      <c r="S609" s="72">
        <f t="shared" si="71"/>
        <v>0</v>
      </c>
      <c r="T609" s="72">
        <f t="shared" si="67"/>
        <v>0</v>
      </c>
      <c r="U609" s="72"/>
      <c r="V609" s="72"/>
    </row>
    <row r="610" spans="1:22" s="1" customFormat="1" x14ac:dyDescent="0.3">
      <c r="A610" s="83"/>
      <c r="B610" s="83"/>
      <c r="C610" s="83"/>
      <c r="D610" s="91"/>
      <c r="E610" s="83"/>
      <c r="F610" s="84"/>
      <c r="G610" s="91"/>
      <c r="H610" s="89"/>
      <c r="I610" s="89"/>
      <c r="J610" s="91"/>
      <c r="K610" s="88"/>
      <c r="L610" s="84"/>
      <c r="M610" s="118"/>
      <c r="N610" s="72">
        <f t="shared" si="68"/>
        <v>0</v>
      </c>
      <c r="O610" s="72">
        <f t="shared" si="66"/>
        <v>0</v>
      </c>
      <c r="P610" s="72">
        <f t="shared" si="69"/>
        <v>0</v>
      </c>
      <c r="Q610" s="72">
        <f t="shared" si="70"/>
        <v>0</v>
      </c>
      <c r="R610" s="1">
        <f t="shared" si="72"/>
        <v>0</v>
      </c>
      <c r="S610" s="72">
        <f t="shared" si="71"/>
        <v>0</v>
      </c>
      <c r="T610" s="72">
        <f t="shared" si="67"/>
        <v>0</v>
      </c>
      <c r="U610" s="72"/>
      <c r="V610" s="72"/>
    </row>
    <row r="611" spans="1:22" s="1" customFormat="1" x14ac:dyDescent="0.3">
      <c r="A611" s="83"/>
      <c r="B611" s="83"/>
      <c r="C611" s="83"/>
      <c r="D611" s="91"/>
      <c r="E611" s="83"/>
      <c r="F611" s="84"/>
      <c r="G611" s="91"/>
      <c r="H611" s="89"/>
      <c r="I611" s="89"/>
      <c r="J611" s="91"/>
      <c r="K611" s="88"/>
      <c r="L611" s="84"/>
      <c r="M611" s="118"/>
      <c r="N611" s="72">
        <f t="shared" si="68"/>
        <v>0</v>
      </c>
      <c r="O611" s="72">
        <f t="shared" si="66"/>
        <v>0</v>
      </c>
      <c r="P611" s="72">
        <f t="shared" si="69"/>
        <v>0</v>
      </c>
      <c r="Q611" s="72">
        <f t="shared" si="70"/>
        <v>0</v>
      </c>
      <c r="R611" s="1">
        <f t="shared" si="72"/>
        <v>0</v>
      </c>
      <c r="S611" s="72">
        <f t="shared" si="71"/>
        <v>0</v>
      </c>
      <c r="T611" s="72">
        <f t="shared" si="67"/>
        <v>0</v>
      </c>
      <c r="U611" s="72"/>
      <c r="V611" s="72"/>
    </row>
    <row r="612" spans="1:22" s="1" customFormat="1" x14ac:dyDescent="0.3">
      <c r="A612" s="83"/>
      <c r="B612" s="83"/>
      <c r="C612" s="83"/>
      <c r="D612" s="91"/>
      <c r="E612" s="83"/>
      <c r="F612" s="84"/>
      <c r="G612" s="91"/>
      <c r="H612" s="89"/>
      <c r="I612" s="89"/>
      <c r="J612" s="91"/>
      <c r="K612" s="88"/>
      <c r="L612" s="84"/>
      <c r="M612" s="118"/>
      <c r="N612" s="72">
        <f t="shared" si="68"/>
        <v>0</v>
      </c>
      <c r="O612" s="72">
        <f t="shared" si="66"/>
        <v>0</v>
      </c>
      <c r="P612" s="72">
        <f t="shared" si="69"/>
        <v>0</v>
      </c>
      <c r="Q612" s="72">
        <f t="shared" si="70"/>
        <v>0</v>
      </c>
      <c r="R612" s="1">
        <f t="shared" si="72"/>
        <v>0</v>
      </c>
      <c r="S612" s="72">
        <f t="shared" si="71"/>
        <v>0</v>
      </c>
      <c r="T612" s="72">
        <f t="shared" si="67"/>
        <v>0</v>
      </c>
      <c r="U612" s="72"/>
      <c r="V612" s="72"/>
    </row>
    <row r="613" spans="1:22" s="1" customFormat="1" x14ac:dyDescent="0.3">
      <c r="A613" s="83"/>
      <c r="B613" s="83"/>
      <c r="C613" s="83"/>
      <c r="D613" s="91"/>
      <c r="E613" s="83"/>
      <c r="F613" s="84"/>
      <c r="G613" s="91"/>
      <c r="H613" s="89"/>
      <c r="I613" s="89"/>
      <c r="J613" s="91"/>
      <c r="K613" s="88"/>
      <c r="L613" s="84"/>
      <c r="M613" s="118"/>
      <c r="N613" s="72">
        <f t="shared" si="68"/>
        <v>0</v>
      </c>
      <c r="O613" s="72">
        <f t="shared" si="66"/>
        <v>0</v>
      </c>
      <c r="P613" s="72">
        <f t="shared" si="69"/>
        <v>0</v>
      </c>
      <c r="Q613" s="72">
        <f t="shared" si="70"/>
        <v>0</v>
      </c>
      <c r="R613" s="1">
        <f t="shared" si="72"/>
        <v>0</v>
      </c>
      <c r="S613" s="72">
        <f t="shared" si="71"/>
        <v>0</v>
      </c>
      <c r="T613" s="72">
        <f t="shared" si="67"/>
        <v>0</v>
      </c>
      <c r="U613" s="72"/>
      <c r="V613" s="72"/>
    </row>
    <row r="614" spans="1:22" s="1" customFormat="1" x14ac:dyDescent="0.3">
      <c r="A614" s="83"/>
      <c r="B614" s="83"/>
      <c r="C614" s="83"/>
      <c r="D614" s="91"/>
      <c r="E614" s="83"/>
      <c r="F614" s="84"/>
      <c r="G614" s="91"/>
      <c r="H614" s="89"/>
      <c r="I614" s="89"/>
      <c r="J614" s="91"/>
      <c r="K614" s="88"/>
      <c r="L614" s="84"/>
      <c r="M614" s="118"/>
      <c r="N614" s="72">
        <f t="shared" si="68"/>
        <v>0</v>
      </c>
      <c r="O614" s="72">
        <f t="shared" si="66"/>
        <v>0</v>
      </c>
      <c r="P614" s="72">
        <f t="shared" si="69"/>
        <v>0</v>
      </c>
      <c r="Q614" s="72">
        <f t="shared" si="70"/>
        <v>0</v>
      </c>
      <c r="R614" s="1">
        <f t="shared" si="72"/>
        <v>0</v>
      </c>
      <c r="S614" s="72">
        <f t="shared" si="71"/>
        <v>0</v>
      </c>
      <c r="T614" s="72">
        <f t="shared" si="67"/>
        <v>0</v>
      </c>
      <c r="U614" s="72"/>
      <c r="V614" s="72"/>
    </row>
    <row r="615" spans="1:22" s="1" customFormat="1" x14ac:dyDescent="0.3">
      <c r="A615" s="83"/>
      <c r="B615" s="83"/>
      <c r="C615" s="83"/>
      <c r="D615" s="91"/>
      <c r="E615" s="83"/>
      <c r="F615" s="84"/>
      <c r="G615" s="91"/>
      <c r="H615" s="89"/>
      <c r="I615" s="89"/>
      <c r="J615" s="91"/>
      <c r="K615" s="88"/>
      <c r="L615" s="84"/>
      <c r="M615" s="118"/>
      <c r="N615" s="72">
        <f t="shared" si="68"/>
        <v>0</v>
      </c>
      <c r="O615" s="72">
        <f t="shared" si="66"/>
        <v>0</v>
      </c>
      <c r="P615" s="72">
        <f t="shared" si="69"/>
        <v>0</v>
      </c>
      <c r="Q615" s="72">
        <f t="shared" si="70"/>
        <v>0</v>
      </c>
      <c r="R615" s="1">
        <f t="shared" si="72"/>
        <v>0</v>
      </c>
      <c r="S615" s="72">
        <f t="shared" si="71"/>
        <v>0</v>
      </c>
      <c r="T615" s="72">
        <f t="shared" si="67"/>
        <v>0</v>
      </c>
      <c r="U615" s="72"/>
      <c r="V615" s="72"/>
    </row>
    <row r="616" spans="1:22" s="1" customFormat="1" x14ac:dyDescent="0.3">
      <c r="A616" s="83"/>
      <c r="B616" s="83"/>
      <c r="C616" s="83"/>
      <c r="D616" s="91"/>
      <c r="E616" s="83"/>
      <c r="F616" s="84"/>
      <c r="G616" s="91"/>
      <c r="H616" s="89"/>
      <c r="I616" s="89"/>
      <c r="J616" s="91"/>
      <c r="K616" s="88"/>
      <c r="L616" s="84"/>
      <c r="M616" s="118"/>
      <c r="N616" s="72">
        <f t="shared" si="68"/>
        <v>0</v>
      </c>
      <c r="O616" s="72">
        <f t="shared" si="66"/>
        <v>0</v>
      </c>
      <c r="P616" s="72">
        <f t="shared" si="69"/>
        <v>0</v>
      </c>
      <c r="Q616" s="72">
        <f t="shared" si="70"/>
        <v>0</v>
      </c>
      <c r="R616" s="1">
        <f t="shared" si="72"/>
        <v>0</v>
      </c>
      <c r="S616" s="72">
        <f t="shared" si="71"/>
        <v>0</v>
      </c>
      <c r="T616" s="72">
        <f t="shared" si="67"/>
        <v>0</v>
      </c>
      <c r="U616" s="72"/>
      <c r="V616" s="72"/>
    </row>
    <row r="617" spans="1:22" s="1" customFormat="1" x14ac:dyDescent="0.3">
      <c r="A617" s="83"/>
      <c r="B617" s="83"/>
      <c r="C617" s="83"/>
      <c r="D617" s="91"/>
      <c r="E617" s="83"/>
      <c r="F617" s="84"/>
      <c r="G617" s="91"/>
      <c r="H617" s="89"/>
      <c r="I617" s="89"/>
      <c r="J617" s="91"/>
      <c r="K617" s="88"/>
      <c r="L617" s="84"/>
      <c r="M617" s="118"/>
      <c r="N617" s="72">
        <f t="shared" si="68"/>
        <v>0</v>
      </c>
      <c r="O617" s="72">
        <f t="shared" si="66"/>
        <v>0</v>
      </c>
      <c r="P617" s="72">
        <f t="shared" si="69"/>
        <v>0</v>
      </c>
      <c r="Q617" s="72">
        <f t="shared" si="70"/>
        <v>0</v>
      </c>
      <c r="R617" s="1">
        <f t="shared" si="72"/>
        <v>0</v>
      </c>
      <c r="S617" s="72">
        <f t="shared" si="71"/>
        <v>0</v>
      </c>
      <c r="T617" s="72">
        <f t="shared" si="67"/>
        <v>0</v>
      </c>
      <c r="U617" s="72"/>
      <c r="V617" s="72"/>
    </row>
    <row r="618" spans="1:22" s="1" customFormat="1" x14ac:dyDescent="0.3">
      <c r="A618" s="83"/>
      <c r="B618" s="83"/>
      <c r="C618" s="83"/>
      <c r="D618" s="91"/>
      <c r="E618" s="83"/>
      <c r="F618" s="84"/>
      <c r="G618" s="91"/>
      <c r="H618" s="89"/>
      <c r="I618" s="89"/>
      <c r="J618" s="91"/>
      <c r="K618" s="88"/>
      <c r="L618" s="84"/>
      <c r="M618" s="118"/>
      <c r="N618" s="72">
        <f t="shared" si="68"/>
        <v>0</v>
      </c>
      <c r="O618" s="72">
        <f t="shared" si="66"/>
        <v>0</v>
      </c>
      <c r="P618" s="72">
        <f t="shared" si="69"/>
        <v>0</v>
      </c>
      <c r="Q618" s="72">
        <f t="shared" si="70"/>
        <v>0</v>
      </c>
      <c r="R618" s="1">
        <f t="shared" si="72"/>
        <v>0</v>
      </c>
      <c r="S618" s="72">
        <f t="shared" si="71"/>
        <v>0</v>
      </c>
      <c r="T618" s="72">
        <f t="shared" si="67"/>
        <v>0</v>
      </c>
      <c r="U618" s="72"/>
      <c r="V618" s="72"/>
    </row>
    <row r="619" spans="1:22" s="1" customFormat="1" x14ac:dyDescent="0.3">
      <c r="A619" s="83"/>
      <c r="B619" s="83"/>
      <c r="C619" s="83"/>
      <c r="D619" s="91"/>
      <c r="E619" s="83"/>
      <c r="F619" s="84"/>
      <c r="G619" s="91"/>
      <c r="H619" s="89"/>
      <c r="I619" s="89"/>
      <c r="J619" s="91"/>
      <c r="K619" s="88"/>
      <c r="L619" s="84"/>
      <c r="M619" s="118"/>
      <c r="N619" s="72">
        <f t="shared" si="68"/>
        <v>0</v>
      </c>
      <c r="O619" s="72">
        <f t="shared" si="66"/>
        <v>0</v>
      </c>
      <c r="P619" s="72">
        <f t="shared" si="69"/>
        <v>0</v>
      </c>
      <c r="Q619" s="72">
        <f t="shared" si="70"/>
        <v>0</v>
      </c>
      <c r="R619" s="1">
        <f t="shared" si="72"/>
        <v>0</v>
      </c>
      <c r="S619" s="72">
        <f t="shared" si="71"/>
        <v>0</v>
      </c>
      <c r="T619" s="72">
        <f t="shared" si="67"/>
        <v>0</v>
      </c>
      <c r="U619" s="72"/>
      <c r="V619" s="72"/>
    </row>
    <row r="620" spans="1:22" s="1" customFormat="1" x14ac:dyDescent="0.3">
      <c r="A620" s="83"/>
      <c r="B620" s="83"/>
      <c r="C620" s="83"/>
      <c r="D620" s="91"/>
      <c r="E620" s="83"/>
      <c r="F620" s="84"/>
      <c r="G620" s="91"/>
      <c r="H620" s="89"/>
      <c r="I620" s="89"/>
      <c r="J620" s="91"/>
      <c r="K620" s="88"/>
      <c r="L620" s="84"/>
      <c r="M620" s="118"/>
      <c r="N620" s="72">
        <f t="shared" si="68"/>
        <v>0</v>
      </c>
      <c r="O620" s="72">
        <f t="shared" si="66"/>
        <v>0</v>
      </c>
      <c r="P620" s="72">
        <f t="shared" si="69"/>
        <v>0</v>
      </c>
      <c r="Q620" s="72">
        <f t="shared" si="70"/>
        <v>0</v>
      </c>
      <c r="R620" s="1">
        <f t="shared" si="72"/>
        <v>0</v>
      </c>
      <c r="S620" s="72">
        <f t="shared" si="71"/>
        <v>0</v>
      </c>
      <c r="T620" s="72">
        <f t="shared" si="67"/>
        <v>0</v>
      </c>
      <c r="U620" s="72"/>
      <c r="V620" s="72"/>
    </row>
    <row r="621" spans="1:22" s="1" customFormat="1" x14ac:dyDescent="0.3">
      <c r="A621" s="83"/>
      <c r="B621" s="83"/>
      <c r="C621" s="83"/>
      <c r="D621" s="91"/>
      <c r="E621" s="83"/>
      <c r="F621" s="84"/>
      <c r="G621" s="91"/>
      <c r="H621" s="89"/>
      <c r="I621" s="89"/>
      <c r="J621" s="91"/>
      <c r="K621" s="88"/>
      <c r="L621" s="84"/>
      <c r="M621" s="118"/>
      <c r="N621" s="72">
        <f t="shared" si="68"/>
        <v>0</v>
      </c>
      <c r="O621" s="72">
        <f t="shared" si="66"/>
        <v>0</v>
      </c>
      <c r="P621" s="72">
        <f t="shared" si="69"/>
        <v>0</v>
      </c>
      <c r="Q621" s="72">
        <f t="shared" si="70"/>
        <v>0</v>
      </c>
      <c r="R621" s="1">
        <f t="shared" si="72"/>
        <v>0</v>
      </c>
      <c r="S621" s="72">
        <f t="shared" si="71"/>
        <v>0</v>
      </c>
      <c r="T621" s="72">
        <f t="shared" si="67"/>
        <v>0</v>
      </c>
      <c r="U621" s="72"/>
      <c r="V621" s="72"/>
    </row>
    <row r="622" spans="1:22" s="1" customFormat="1" x14ac:dyDescent="0.3">
      <c r="A622" s="83"/>
      <c r="B622" s="83"/>
      <c r="C622" s="83"/>
      <c r="D622" s="91"/>
      <c r="E622" s="83"/>
      <c r="F622" s="84"/>
      <c r="G622" s="91"/>
      <c r="H622" s="89"/>
      <c r="I622" s="89"/>
      <c r="J622" s="91"/>
      <c r="K622" s="88"/>
      <c r="L622" s="84"/>
      <c r="M622" s="118"/>
      <c r="N622" s="72">
        <f t="shared" si="68"/>
        <v>0</v>
      </c>
      <c r="O622" s="72">
        <f t="shared" si="66"/>
        <v>0</v>
      </c>
      <c r="P622" s="72">
        <f t="shared" si="69"/>
        <v>0</v>
      </c>
      <c r="Q622" s="72">
        <f t="shared" si="70"/>
        <v>0</v>
      </c>
      <c r="R622" s="1">
        <f t="shared" si="72"/>
        <v>0</v>
      </c>
      <c r="S622" s="72">
        <f t="shared" si="71"/>
        <v>0</v>
      </c>
      <c r="T622" s="72">
        <f t="shared" si="67"/>
        <v>0</v>
      </c>
      <c r="U622" s="72"/>
      <c r="V622" s="72"/>
    </row>
    <row r="623" spans="1:22" s="1" customFormat="1" x14ac:dyDescent="0.3">
      <c r="A623" s="83"/>
      <c r="B623" s="83"/>
      <c r="C623" s="83"/>
      <c r="D623" s="91"/>
      <c r="E623" s="83"/>
      <c r="F623" s="84"/>
      <c r="G623" s="91"/>
      <c r="H623" s="89"/>
      <c r="I623" s="89"/>
      <c r="J623" s="91"/>
      <c r="K623" s="88"/>
      <c r="L623" s="84"/>
      <c r="M623" s="118"/>
      <c r="N623" s="72">
        <f t="shared" si="68"/>
        <v>0</v>
      </c>
      <c r="O623" s="72">
        <f t="shared" si="66"/>
        <v>0</v>
      </c>
      <c r="P623" s="72">
        <f t="shared" si="69"/>
        <v>0</v>
      </c>
      <c r="Q623" s="72">
        <f t="shared" si="70"/>
        <v>0</v>
      </c>
      <c r="R623" s="1">
        <f t="shared" si="72"/>
        <v>0</v>
      </c>
      <c r="S623" s="72">
        <f t="shared" si="71"/>
        <v>0</v>
      </c>
      <c r="T623" s="72">
        <f t="shared" si="67"/>
        <v>0</v>
      </c>
      <c r="U623" s="72"/>
      <c r="V623" s="72"/>
    </row>
    <row r="624" spans="1:22" s="1" customFormat="1" x14ac:dyDescent="0.3">
      <c r="A624" s="83"/>
      <c r="B624" s="83"/>
      <c r="C624" s="83"/>
      <c r="D624" s="91"/>
      <c r="E624" s="83"/>
      <c r="F624" s="84"/>
      <c r="G624" s="91"/>
      <c r="H624" s="89"/>
      <c r="I624" s="89"/>
      <c r="J624" s="91"/>
      <c r="K624" s="88"/>
      <c r="L624" s="84"/>
      <c r="M624" s="118"/>
      <c r="N624" s="72">
        <f t="shared" si="68"/>
        <v>0</v>
      </c>
      <c r="O624" s="72">
        <f t="shared" si="66"/>
        <v>0</v>
      </c>
      <c r="P624" s="72">
        <f t="shared" si="69"/>
        <v>0</v>
      </c>
      <c r="Q624" s="72">
        <f t="shared" si="70"/>
        <v>0</v>
      </c>
      <c r="R624" s="1">
        <f t="shared" si="72"/>
        <v>0</v>
      </c>
      <c r="S624" s="72">
        <f t="shared" si="71"/>
        <v>0</v>
      </c>
      <c r="T624" s="72">
        <f t="shared" si="67"/>
        <v>0</v>
      </c>
      <c r="U624" s="72"/>
      <c r="V624" s="72"/>
    </row>
    <row r="625" spans="1:22" s="1" customFormat="1" x14ac:dyDescent="0.3">
      <c r="A625" s="83"/>
      <c r="B625" s="83"/>
      <c r="C625" s="83"/>
      <c r="D625" s="91"/>
      <c r="E625" s="83"/>
      <c r="F625" s="84"/>
      <c r="G625" s="91"/>
      <c r="H625" s="89"/>
      <c r="I625" s="89"/>
      <c r="J625" s="91"/>
      <c r="K625" s="88"/>
      <c r="L625" s="84"/>
      <c r="M625" s="118"/>
      <c r="N625" s="72">
        <f t="shared" si="68"/>
        <v>0</v>
      </c>
      <c r="O625" s="72">
        <f t="shared" si="66"/>
        <v>0</v>
      </c>
      <c r="P625" s="72">
        <f t="shared" si="69"/>
        <v>0</v>
      </c>
      <c r="Q625" s="72">
        <f t="shared" si="70"/>
        <v>0</v>
      </c>
      <c r="R625" s="1">
        <f t="shared" si="72"/>
        <v>0</v>
      </c>
      <c r="S625" s="72">
        <f t="shared" si="71"/>
        <v>0</v>
      </c>
      <c r="T625" s="72">
        <f t="shared" si="67"/>
        <v>0</v>
      </c>
      <c r="U625" s="72"/>
      <c r="V625" s="72"/>
    </row>
    <row r="626" spans="1:22" s="1" customFormat="1" x14ac:dyDescent="0.3">
      <c r="A626" s="83"/>
      <c r="B626" s="83"/>
      <c r="C626" s="83"/>
      <c r="D626" s="91"/>
      <c r="E626" s="83"/>
      <c r="F626" s="84"/>
      <c r="G626" s="91"/>
      <c r="H626" s="89"/>
      <c r="I626" s="89"/>
      <c r="J626" s="91"/>
      <c r="K626" s="88"/>
      <c r="L626" s="84"/>
      <c r="M626" s="118"/>
      <c r="N626" s="72">
        <f t="shared" si="68"/>
        <v>0</v>
      </c>
      <c r="O626" s="72">
        <f t="shared" si="66"/>
        <v>0</v>
      </c>
      <c r="P626" s="72">
        <f t="shared" si="69"/>
        <v>0</v>
      </c>
      <c r="Q626" s="72">
        <f t="shared" si="70"/>
        <v>0</v>
      </c>
      <c r="R626" s="1">
        <f t="shared" si="72"/>
        <v>0</v>
      </c>
      <c r="S626" s="72">
        <f t="shared" si="71"/>
        <v>0</v>
      </c>
      <c r="T626" s="72">
        <f t="shared" si="67"/>
        <v>0</v>
      </c>
      <c r="U626" s="72"/>
      <c r="V626" s="72"/>
    </row>
    <row r="627" spans="1:22" s="1" customFormat="1" x14ac:dyDescent="0.3">
      <c r="A627" s="83"/>
      <c r="B627" s="83"/>
      <c r="C627" s="83"/>
      <c r="D627" s="91"/>
      <c r="E627" s="83"/>
      <c r="F627" s="84"/>
      <c r="G627" s="91"/>
      <c r="H627" s="89"/>
      <c r="I627" s="89"/>
      <c r="J627" s="91"/>
      <c r="K627" s="88"/>
      <c r="L627" s="84"/>
      <c r="M627" s="118"/>
      <c r="N627" s="72">
        <f t="shared" si="68"/>
        <v>0</v>
      </c>
      <c r="O627" s="72">
        <f t="shared" si="66"/>
        <v>0</v>
      </c>
      <c r="P627" s="72">
        <f t="shared" si="69"/>
        <v>0</v>
      </c>
      <c r="Q627" s="72">
        <f t="shared" si="70"/>
        <v>0</v>
      </c>
      <c r="R627" s="1">
        <f t="shared" si="72"/>
        <v>0</v>
      </c>
      <c r="S627" s="72">
        <f t="shared" si="71"/>
        <v>0</v>
      </c>
      <c r="T627" s="72">
        <f t="shared" si="67"/>
        <v>0</v>
      </c>
      <c r="U627" s="72"/>
      <c r="V627" s="72"/>
    </row>
    <row r="628" spans="1:22" s="1" customFormat="1" x14ac:dyDescent="0.3">
      <c r="A628" s="83"/>
      <c r="B628" s="83"/>
      <c r="C628" s="83"/>
      <c r="D628" s="91"/>
      <c r="E628" s="83"/>
      <c r="F628" s="84"/>
      <c r="G628" s="91"/>
      <c r="H628" s="89"/>
      <c r="I628" s="89"/>
      <c r="J628" s="91"/>
      <c r="K628" s="88"/>
      <c r="L628" s="84"/>
      <c r="M628" s="118"/>
      <c r="N628" s="72">
        <f t="shared" si="68"/>
        <v>0</v>
      </c>
      <c r="O628" s="72">
        <f t="shared" si="66"/>
        <v>0</v>
      </c>
      <c r="P628" s="72">
        <f t="shared" si="69"/>
        <v>0</v>
      </c>
      <c r="Q628" s="72">
        <f t="shared" si="70"/>
        <v>0</v>
      </c>
      <c r="R628" s="1">
        <f t="shared" si="72"/>
        <v>0</v>
      </c>
      <c r="S628" s="72">
        <f t="shared" si="71"/>
        <v>0</v>
      </c>
      <c r="T628" s="72">
        <f t="shared" si="67"/>
        <v>0</v>
      </c>
      <c r="U628" s="72"/>
      <c r="V628" s="72"/>
    </row>
    <row r="629" spans="1:22" s="1" customFormat="1" x14ac:dyDescent="0.3">
      <c r="A629" s="83"/>
      <c r="B629" s="83"/>
      <c r="C629" s="83"/>
      <c r="D629" s="91"/>
      <c r="E629" s="83"/>
      <c r="F629" s="84"/>
      <c r="G629" s="91"/>
      <c r="H629" s="89"/>
      <c r="I629" s="89"/>
      <c r="J629" s="91"/>
      <c r="K629" s="88"/>
      <c r="L629" s="84"/>
      <c r="M629" s="118"/>
      <c r="N629" s="72">
        <f t="shared" si="68"/>
        <v>0</v>
      </c>
      <c r="O629" s="72">
        <f t="shared" si="66"/>
        <v>0</v>
      </c>
      <c r="P629" s="72">
        <f t="shared" si="69"/>
        <v>0</v>
      </c>
      <c r="Q629" s="72">
        <f t="shared" si="70"/>
        <v>0</v>
      </c>
      <c r="R629" s="1">
        <f t="shared" si="72"/>
        <v>0</v>
      </c>
      <c r="S629" s="72">
        <f t="shared" si="71"/>
        <v>0</v>
      </c>
      <c r="T629" s="72">
        <f t="shared" si="67"/>
        <v>0</v>
      </c>
      <c r="U629" s="72"/>
      <c r="V629" s="72"/>
    </row>
    <row r="630" spans="1:22" s="1" customFormat="1" x14ac:dyDescent="0.3">
      <c r="A630" s="83"/>
      <c r="B630" s="83"/>
      <c r="C630" s="83"/>
      <c r="D630" s="91"/>
      <c r="E630" s="83"/>
      <c r="F630" s="84"/>
      <c r="G630" s="91"/>
      <c r="H630" s="89"/>
      <c r="I630" s="89"/>
      <c r="J630" s="91"/>
      <c r="K630" s="88"/>
      <c r="L630" s="84"/>
      <c r="M630" s="118"/>
      <c r="N630" s="72">
        <f t="shared" si="68"/>
        <v>0</v>
      </c>
      <c r="O630" s="72">
        <f t="shared" ref="O630:O693" si="73">IF(AND(A630&gt;0,B630&lt;&gt;""),IF(C630="",1,0),0)</f>
        <v>0</v>
      </c>
      <c r="P630" s="72">
        <f t="shared" si="69"/>
        <v>0</v>
      </c>
      <c r="Q630" s="72">
        <f t="shared" si="70"/>
        <v>0</v>
      </c>
      <c r="R630" s="1">
        <f t="shared" si="72"/>
        <v>0</v>
      </c>
      <c r="S630" s="72">
        <f t="shared" si="71"/>
        <v>0</v>
      </c>
      <c r="T630" s="72">
        <f t="shared" si="67"/>
        <v>0</v>
      </c>
      <c r="U630" s="72"/>
      <c r="V630" s="72"/>
    </row>
    <row r="631" spans="1:22" s="1" customFormat="1" x14ac:dyDescent="0.3">
      <c r="A631" s="83"/>
      <c r="B631" s="83"/>
      <c r="C631" s="83"/>
      <c r="D631" s="91"/>
      <c r="E631" s="83"/>
      <c r="F631" s="84"/>
      <c r="G631" s="91"/>
      <c r="H631" s="89"/>
      <c r="I631" s="89"/>
      <c r="J631" s="91"/>
      <c r="K631" s="88"/>
      <c r="L631" s="84"/>
      <c r="M631" s="118"/>
      <c r="N631" s="72">
        <f t="shared" si="68"/>
        <v>0</v>
      </c>
      <c r="O631" s="72">
        <f t="shared" si="73"/>
        <v>0</v>
      </c>
      <c r="P631" s="72">
        <f t="shared" si="69"/>
        <v>0</v>
      </c>
      <c r="Q631" s="72">
        <f t="shared" si="70"/>
        <v>0</v>
      </c>
      <c r="R631" s="1">
        <f t="shared" si="72"/>
        <v>0</v>
      </c>
      <c r="S631" s="72">
        <f t="shared" si="71"/>
        <v>0</v>
      </c>
      <c r="T631" s="72">
        <f t="shared" si="67"/>
        <v>0</v>
      </c>
      <c r="U631" s="72"/>
      <c r="V631" s="72"/>
    </row>
    <row r="632" spans="1:22" s="1" customFormat="1" x14ac:dyDescent="0.3">
      <c r="A632" s="83"/>
      <c r="B632" s="83"/>
      <c r="C632" s="83"/>
      <c r="D632" s="91"/>
      <c r="E632" s="83"/>
      <c r="F632" s="84"/>
      <c r="G632" s="91"/>
      <c r="H632" s="89"/>
      <c r="I632" s="89"/>
      <c r="J632" s="91"/>
      <c r="K632" s="88"/>
      <c r="L632" s="84"/>
      <c r="M632" s="118"/>
      <c r="N632" s="72">
        <f t="shared" si="68"/>
        <v>0</v>
      </c>
      <c r="O632" s="72">
        <f t="shared" si="73"/>
        <v>0</v>
      </c>
      <c r="P632" s="72">
        <f t="shared" si="69"/>
        <v>0</v>
      </c>
      <c r="Q632" s="72">
        <f t="shared" si="70"/>
        <v>0</v>
      </c>
      <c r="R632" s="1">
        <f t="shared" si="72"/>
        <v>0</v>
      </c>
      <c r="S632" s="72">
        <f t="shared" si="71"/>
        <v>0</v>
      </c>
      <c r="T632" s="72">
        <f t="shared" si="67"/>
        <v>0</v>
      </c>
      <c r="U632" s="72"/>
      <c r="V632" s="72"/>
    </row>
    <row r="633" spans="1:22" s="1" customFormat="1" x14ac:dyDescent="0.3">
      <c r="A633" s="83"/>
      <c r="B633" s="83"/>
      <c r="C633" s="83"/>
      <c r="D633" s="91"/>
      <c r="E633" s="83"/>
      <c r="F633" s="84"/>
      <c r="G633" s="91"/>
      <c r="H633" s="89"/>
      <c r="I633" s="89"/>
      <c r="J633" s="91"/>
      <c r="K633" s="88"/>
      <c r="L633" s="84"/>
      <c r="M633" s="118"/>
      <c r="N633" s="72">
        <f t="shared" si="68"/>
        <v>0</v>
      </c>
      <c r="O633" s="72">
        <f t="shared" si="73"/>
        <v>0</v>
      </c>
      <c r="P633" s="72">
        <f t="shared" si="69"/>
        <v>0</v>
      </c>
      <c r="Q633" s="72">
        <f t="shared" si="70"/>
        <v>0</v>
      </c>
      <c r="R633" s="1">
        <f t="shared" si="72"/>
        <v>0</v>
      </c>
      <c r="S633" s="72">
        <f t="shared" si="71"/>
        <v>0</v>
      </c>
      <c r="T633" s="72">
        <f t="shared" si="67"/>
        <v>0</v>
      </c>
      <c r="U633" s="72"/>
      <c r="V633" s="72"/>
    </row>
    <row r="634" spans="1:22" s="1" customFormat="1" x14ac:dyDescent="0.3">
      <c r="A634" s="83"/>
      <c r="B634" s="83"/>
      <c r="C634" s="83"/>
      <c r="D634" s="91"/>
      <c r="E634" s="83"/>
      <c r="F634" s="84"/>
      <c r="G634" s="91"/>
      <c r="H634" s="89"/>
      <c r="I634" s="89"/>
      <c r="J634" s="91"/>
      <c r="K634" s="88"/>
      <c r="L634" s="84"/>
      <c r="M634" s="118"/>
      <c r="N634" s="72">
        <f t="shared" si="68"/>
        <v>0</v>
      </c>
      <c r="O634" s="72">
        <f t="shared" si="73"/>
        <v>0</v>
      </c>
      <c r="P634" s="72">
        <f t="shared" si="69"/>
        <v>0</v>
      </c>
      <c r="Q634" s="72">
        <f t="shared" si="70"/>
        <v>0</v>
      </c>
      <c r="R634" s="1">
        <f t="shared" si="72"/>
        <v>0</v>
      </c>
      <c r="S634" s="72">
        <f t="shared" si="71"/>
        <v>0</v>
      </c>
      <c r="T634" s="72">
        <f t="shared" si="67"/>
        <v>0</v>
      </c>
      <c r="U634" s="72"/>
      <c r="V634" s="72"/>
    </row>
    <row r="635" spans="1:22" s="1" customFormat="1" x14ac:dyDescent="0.3">
      <c r="A635" s="83"/>
      <c r="B635" s="83"/>
      <c r="C635" s="83"/>
      <c r="D635" s="91"/>
      <c r="E635" s="83"/>
      <c r="F635" s="84"/>
      <c r="G635" s="91"/>
      <c r="H635" s="89"/>
      <c r="I635" s="89"/>
      <c r="J635" s="91"/>
      <c r="K635" s="88"/>
      <c r="L635" s="84"/>
      <c r="M635" s="118"/>
      <c r="N635" s="72">
        <f t="shared" si="68"/>
        <v>0</v>
      </c>
      <c r="O635" s="72">
        <f t="shared" si="73"/>
        <v>0</v>
      </c>
      <c r="P635" s="72">
        <f t="shared" si="69"/>
        <v>0</v>
      </c>
      <c r="Q635" s="72">
        <f t="shared" si="70"/>
        <v>0</v>
      </c>
      <c r="R635" s="1">
        <f t="shared" si="72"/>
        <v>0</v>
      </c>
      <c r="S635" s="72">
        <f t="shared" si="71"/>
        <v>0</v>
      </c>
      <c r="T635" s="72">
        <f t="shared" si="67"/>
        <v>0</v>
      </c>
      <c r="U635" s="72"/>
      <c r="V635" s="72"/>
    </row>
    <row r="636" spans="1:22" s="1" customFormat="1" x14ac:dyDescent="0.3">
      <c r="A636" s="83"/>
      <c r="B636" s="83"/>
      <c r="C636" s="83"/>
      <c r="D636" s="91"/>
      <c r="E636" s="83"/>
      <c r="F636" s="84"/>
      <c r="G636" s="91"/>
      <c r="H636" s="89"/>
      <c r="I636" s="89"/>
      <c r="J636" s="91"/>
      <c r="K636" s="88"/>
      <c r="L636" s="84"/>
      <c r="M636" s="118"/>
      <c r="N636" s="72">
        <f t="shared" si="68"/>
        <v>0</v>
      </c>
      <c r="O636" s="72">
        <f t="shared" si="73"/>
        <v>0</v>
      </c>
      <c r="P636" s="72">
        <f t="shared" si="69"/>
        <v>0</v>
      </c>
      <c r="Q636" s="72">
        <f t="shared" si="70"/>
        <v>0</v>
      </c>
      <c r="R636" s="1">
        <f t="shared" si="72"/>
        <v>0</v>
      </c>
      <c r="S636" s="72">
        <f t="shared" si="71"/>
        <v>0</v>
      </c>
      <c r="T636" s="72">
        <f t="shared" si="67"/>
        <v>0</v>
      </c>
      <c r="U636" s="72"/>
      <c r="V636" s="72"/>
    </row>
    <row r="637" spans="1:22" s="1" customFormat="1" x14ac:dyDescent="0.3">
      <c r="A637" s="83"/>
      <c r="B637" s="83"/>
      <c r="C637" s="83"/>
      <c r="D637" s="91"/>
      <c r="E637" s="83"/>
      <c r="F637" s="84"/>
      <c r="G637" s="91"/>
      <c r="H637" s="89"/>
      <c r="I637" s="89"/>
      <c r="J637" s="91"/>
      <c r="K637" s="88"/>
      <c r="L637" s="84"/>
      <c r="M637" s="118"/>
      <c r="N637" s="72">
        <f t="shared" si="68"/>
        <v>0</v>
      </c>
      <c r="O637" s="72">
        <f t="shared" si="73"/>
        <v>0</v>
      </c>
      <c r="P637" s="72">
        <f t="shared" si="69"/>
        <v>0</v>
      </c>
      <c r="Q637" s="72">
        <f t="shared" si="70"/>
        <v>0</v>
      </c>
      <c r="R637" s="1">
        <f t="shared" si="72"/>
        <v>0</v>
      </c>
      <c r="S637" s="72">
        <f t="shared" si="71"/>
        <v>0</v>
      </c>
      <c r="T637" s="72">
        <f t="shared" si="67"/>
        <v>0</v>
      </c>
      <c r="U637" s="72"/>
      <c r="V637" s="72"/>
    </row>
    <row r="638" spans="1:22" s="1" customFormat="1" x14ac:dyDescent="0.3">
      <c r="A638" s="83"/>
      <c r="B638" s="83"/>
      <c r="C638" s="83"/>
      <c r="D638" s="91"/>
      <c r="E638" s="83"/>
      <c r="F638" s="84"/>
      <c r="G638" s="91"/>
      <c r="H638" s="89"/>
      <c r="I638" s="89"/>
      <c r="J638" s="91"/>
      <c r="K638" s="88"/>
      <c r="L638" s="84"/>
      <c r="M638" s="118"/>
      <c r="N638" s="72">
        <f t="shared" si="68"/>
        <v>0</v>
      </c>
      <c r="O638" s="72">
        <f t="shared" si="73"/>
        <v>0</v>
      </c>
      <c r="P638" s="72">
        <f t="shared" si="69"/>
        <v>0</v>
      </c>
      <c r="Q638" s="72">
        <f t="shared" si="70"/>
        <v>0</v>
      </c>
      <c r="R638" s="1">
        <f t="shared" si="72"/>
        <v>0</v>
      </c>
      <c r="S638" s="72">
        <f t="shared" si="71"/>
        <v>0</v>
      </c>
      <c r="T638" s="72">
        <f t="shared" si="67"/>
        <v>0</v>
      </c>
      <c r="U638" s="72"/>
      <c r="V638" s="72"/>
    </row>
    <row r="639" spans="1:22" s="1" customFormat="1" x14ac:dyDescent="0.3">
      <c r="A639" s="83"/>
      <c r="B639" s="83"/>
      <c r="C639" s="83"/>
      <c r="D639" s="91"/>
      <c r="E639" s="83"/>
      <c r="F639" s="84"/>
      <c r="G639" s="91"/>
      <c r="H639" s="89"/>
      <c r="I639" s="89"/>
      <c r="J639" s="91"/>
      <c r="K639" s="88"/>
      <c r="L639" s="84"/>
      <c r="M639" s="118"/>
      <c r="N639" s="72">
        <f t="shared" si="68"/>
        <v>0</v>
      </c>
      <c r="O639" s="72">
        <f t="shared" si="73"/>
        <v>0</v>
      </c>
      <c r="P639" s="72">
        <f t="shared" si="69"/>
        <v>0</v>
      </c>
      <c r="Q639" s="72">
        <f t="shared" si="70"/>
        <v>0</v>
      </c>
      <c r="R639" s="1">
        <f t="shared" si="72"/>
        <v>0</v>
      </c>
      <c r="S639" s="72">
        <f t="shared" si="71"/>
        <v>0</v>
      </c>
      <c r="T639" s="72">
        <f t="shared" si="67"/>
        <v>0</v>
      </c>
      <c r="U639" s="72"/>
      <c r="V639" s="72"/>
    </row>
    <row r="640" spans="1:22" s="1" customFormat="1" x14ac:dyDescent="0.3">
      <c r="A640" s="83"/>
      <c r="B640" s="83"/>
      <c r="C640" s="83"/>
      <c r="D640" s="91"/>
      <c r="E640" s="83"/>
      <c r="F640" s="84"/>
      <c r="G640" s="91"/>
      <c r="H640" s="89"/>
      <c r="I640" s="89"/>
      <c r="J640" s="91"/>
      <c r="K640" s="88"/>
      <c r="L640" s="84"/>
      <c r="M640" s="118"/>
      <c r="N640" s="72">
        <f t="shared" si="68"/>
        <v>0</v>
      </c>
      <c r="O640" s="72">
        <f t="shared" si="73"/>
        <v>0</v>
      </c>
      <c r="P640" s="72">
        <f t="shared" si="69"/>
        <v>0</v>
      </c>
      <c r="Q640" s="72">
        <f t="shared" si="70"/>
        <v>0</v>
      </c>
      <c r="R640" s="1">
        <f t="shared" si="72"/>
        <v>0</v>
      </c>
      <c r="S640" s="72">
        <f t="shared" si="71"/>
        <v>0</v>
      </c>
      <c r="T640" s="72">
        <f t="shared" si="67"/>
        <v>0</v>
      </c>
      <c r="U640" s="72"/>
      <c r="V640" s="72"/>
    </row>
    <row r="641" spans="1:22" s="1" customFormat="1" x14ac:dyDescent="0.3">
      <c r="A641" s="83"/>
      <c r="B641" s="83"/>
      <c r="C641" s="83"/>
      <c r="D641" s="91"/>
      <c r="E641" s="83"/>
      <c r="F641" s="84"/>
      <c r="G641" s="91"/>
      <c r="H641" s="89"/>
      <c r="I641" s="89"/>
      <c r="J641" s="91"/>
      <c r="K641" s="88"/>
      <c r="L641" s="84"/>
      <c r="M641" s="118"/>
      <c r="N641" s="72">
        <f t="shared" si="68"/>
        <v>0</v>
      </c>
      <c r="O641" s="72">
        <f t="shared" si="73"/>
        <v>0</v>
      </c>
      <c r="P641" s="72">
        <f t="shared" si="69"/>
        <v>0</v>
      </c>
      <c r="Q641" s="72">
        <f t="shared" si="70"/>
        <v>0</v>
      </c>
      <c r="R641" s="1">
        <f t="shared" si="72"/>
        <v>0</v>
      </c>
      <c r="S641" s="72">
        <f t="shared" si="71"/>
        <v>0</v>
      </c>
      <c r="T641" s="72">
        <f t="shared" si="67"/>
        <v>0</v>
      </c>
      <c r="U641" s="72"/>
      <c r="V641" s="72"/>
    </row>
    <row r="642" spans="1:22" s="1" customFormat="1" x14ac:dyDescent="0.3">
      <c r="A642" s="83"/>
      <c r="B642" s="83"/>
      <c r="C642" s="83"/>
      <c r="D642" s="91"/>
      <c r="E642" s="83"/>
      <c r="F642" s="84"/>
      <c r="G642" s="91"/>
      <c r="H642" s="89"/>
      <c r="I642" s="89"/>
      <c r="J642" s="91"/>
      <c r="K642" s="88"/>
      <c r="L642" s="84"/>
      <c r="M642" s="118"/>
      <c r="N642" s="72">
        <f t="shared" si="68"/>
        <v>0</v>
      </c>
      <c r="O642" s="72">
        <f t="shared" si="73"/>
        <v>0</v>
      </c>
      <c r="P642" s="72">
        <f t="shared" si="69"/>
        <v>0</v>
      </c>
      <c r="Q642" s="72">
        <f t="shared" si="70"/>
        <v>0</v>
      </c>
      <c r="R642" s="1">
        <f t="shared" si="72"/>
        <v>0</v>
      </c>
      <c r="S642" s="72">
        <f t="shared" si="71"/>
        <v>0</v>
      </c>
      <c r="T642" s="72">
        <f t="shared" si="67"/>
        <v>0</v>
      </c>
      <c r="U642" s="72"/>
      <c r="V642" s="72"/>
    </row>
    <row r="643" spans="1:22" s="1" customFormat="1" x14ac:dyDescent="0.3">
      <c r="A643" s="83"/>
      <c r="B643" s="83"/>
      <c r="C643" s="83"/>
      <c r="D643" s="91"/>
      <c r="E643" s="83"/>
      <c r="F643" s="84"/>
      <c r="G643" s="91"/>
      <c r="H643" s="89"/>
      <c r="I643" s="89"/>
      <c r="J643" s="91"/>
      <c r="K643" s="88"/>
      <c r="L643" s="84"/>
      <c r="M643" s="118"/>
      <c r="N643" s="72">
        <f t="shared" si="68"/>
        <v>0</v>
      </c>
      <c r="O643" s="72">
        <f t="shared" si="73"/>
        <v>0</v>
      </c>
      <c r="P643" s="72">
        <f t="shared" si="69"/>
        <v>0</v>
      </c>
      <c r="Q643" s="72">
        <f t="shared" si="70"/>
        <v>0</v>
      </c>
      <c r="R643" s="1">
        <f t="shared" si="72"/>
        <v>0</v>
      </c>
      <c r="S643" s="72">
        <f t="shared" si="71"/>
        <v>0</v>
      </c>
      <c r="T643" s="72">
        <f t="shared" si="67"/>
        <v>0</v>
      </c>
      <c r="U643" s="72"/>
      <c r="V643" s="72"/>
    </row>
    <row r="644" spans="1:22" s="1" customFormat="1" x14ac:dyDescent="0.3">
      <c r="A644" s="83"/>
      <c r="B644" s="83"/>
      <c r="C644" s="83"/>
      <c r="D644" s="91"/>
      <c r="E644" s="83"/>
      <c r="F644" s="84"/>
      <c r="G644" s="91"/>
      <c r="H644" s="89"/>
      <c r="I644" s="89"/>
      <c r="J644" s="91"/>
      <c r="K644" s="88"/>
      <c r="L644" s="84"/>
      <c r="M644" s="118"/>
      <c r="N644" s="72">
        <f t="shared" si="68"/>
        <v>0</v>
      </c>
      <c r="O644" s="72">
        <f t="shared" si="73"/>
        <v>0</v>
      </c>
      <c r="P644" s="72">
        <f t="shared" si="69"/>
        <v>0</v>
      </c>
      <c r="Q644" s="72">
        <f t="shared" si="70"/>
        <v>0</v>
      </c>
      <c r="R644" s="1">
        <f t="shared" si="72"/>
        <v>0</v>
      </c>
      <c r="S644" s="72">
        <f t="shared" si="71"/>
        <v>0</v>
      </c>
      <c r="T644" s="72">
        <f t="shared" si="67"/>
        <v>0</v>
      </c>
      <c r="U644" s="72"/>
      <c r="V644" s="72"/>
    </row>
    <row r="645" spans="1:22" s="1" customFormat="1" x14ac:dyDescent="0.3">
      <c r="A645" s="83"/>
      <c r="B645" s="83"/>
      <c r="C645" s="83"/>
      <c r="D645" s="91"/>
      <c r="E645" s="83"/>
      <c r="F645" s="84"/>
      <c r="G645" s="91"/>
      <c r="H645" s="89"/>
      <c r="I645" s="89"/>
      <c r="J645" s="91"/>
      <c r="K645" s="88"/>
      <c r="L645" s="84"/>
      <c r="M645" s="118"/>
      <c r="N645" s="72">
        <f t="shared" si="68"/>
        <v>0</v>
      </c>
      <c r="O645" s="72">
        <f t="shared" si="73"/>
        <v>0</v>
      </c>
      <c r="P645" s="72">
        <f t="shared" si="69"/>
        <v>0</v>
      </c>
      <c r="Q645" s="72">
        <f t="shared" si="70"/>
        <v>0</v>
      </c>
      <c r="R645" s="1">
        <f t="shared" si="72"/>
        <v>0</v>
      </c>
      <c r="S645" s="72">
        <f t="shared" si="71"/>
        <v>0</v>
      </c>
      <c r="T645" s="72">
        <f t="shared" si="67"/>
        <v>0</v>
      </c>
      <c r="U645" s="72"/>
      <c r="V645" s="72"/>
    </row>
    <row r="646" spans="1:22" s="1" customFormat="1" x14ac:dyDescent="0.3">
      <c r="A646" s="83"/>
      <c r="B646" s="83"/>
      <c r="C646" s="83"/>
      <c r="D646" s="91"/>
      <c r="E646" s="83"/>
      <c r="F646" s="84"/>
      <c r="G646" s="91"/>
      <c r="H646" s="89"/>
      <c r="I646" s="89"/>
      <c r="J646" s="91"/>
      <c r="K646" s="88"/>
      <c r="L646" s="84"/>
      <c r="M646" s="118"/>
      <c r="N646" s="72">
        <f t="shared" si="68"/>
        <v>0</v>
      </c>
      <c r="O646" s="72">
        <f t="shared" si="73"/>
        <v>0</v>
      </c>
      <c r="P646" s="72">
        <f t="shared" si="69"/>
        <v>0</v>
      </c>
      <c r="Q646" s="72">
        <f t="shared" si="70"/>
        <v>0</v>
      </c>
      <c r="R646" s="1">
        <f t="shared" si="72"/>
        <v>0</v>
      </c>
      <c r="S646" s="72">
        <f t="shared" si="71"/>
        <v>0</v>
      </c>
      <c r="T646" s="72">
        <f t="shared" si="67"/>
        <v>0</v>
      </c>
      <c r="U646" s="72"/>
      <c r="V646" s="72"/>
    </row>
    <row r="647" spans="1:22" s="1" customFormat="1" x14ac:dyDescent="0.3">
      <c r="A647" s="83"/>
      <c r="B647" s="83"/>
      <c r="C647" s="83"/>
      <c r="D647" s="91"/>
      <c r="E647" s="83"/>
      <c r="F647" s="84"/>
      <c r="G647" s="91"/>
      <c r="H647" s="89"/>
      <c r="I647" s="89"/>
      <c r="J647" s="91"/>
      <c r="K647" s="88"/>
      <c r="L647" s="84"/>
      <c r="M647" s="118"/>
      <c r="N647" s="72">
        <f t="shared" si="68"/>
        <v>0</v>
      </c>
      <c r="O647" s="72">
        <f t="shared" si="73"/>
        <v>0</v>
      </c>
      <c r="P647" s="72">
        <f t="shared" si="69"/>
        <v>0</v>
      </c>
      <c r="Q647" s="72">
        <f t="shared" si="70"/>
        <v>0</v>
      </c>
      <c r="R647" s="1">
        <f t="shared" si="72"/>
        <v>0</v>
      </c>
      <c r="S647" s="72">
        <f t="shared" si="71"/>
        <v>0</v>
      </c>
      <c r="T647" s="72">
        <f t="shared" ref="T647:T710" si="74">IF(B647&lt;&gt;"",IF(SUM(G647:J647)&gt;0,0,IF(D647&gt;0,0,1)),0)</f>
        <v>0</v>
      </c>
      <c r="U647" s="72"/>
      <c r="V647" s="72"/>
    </row>
    <row r="648" spans="1:22" s="1" customFormat="1" x14ac:dyDescent="0.3">
      <c r="A648" s="83"/>
      <c r="B648" s="83"/>
      <c r="C648" s="83"/>
      <c r="D648" s="91"/>
      <c r="E648" s="83"/>
      <c r="F648" s="84"/>
      <c r="G648" s="91"/>
      <c r="H648" s="89"/>
      <c r="I648" s="89"/>
      <c r="J648" s="91"/>
      <c r="K648" s="88"/>
      <c r="L648" s="84"/>
      <c r="M648" s="118"/>
      <c r="N648" s="72">
        <f t="shared" ref="N648:N711" si="75">IF(C648&lt;&gt;"",IF(B648="",1,0),0)</f>
        <v>0</v>
      </c>
      <c r="O648" s="72">
        <f t="shared" si="73"/>
        <v>0</v>
      </c>
      <c r="P648" s="72">
        <f t="shared" ref="P648:P711" si="76">IF(OR(H648&gt;0,G648&gt;0),IF(E648="",1,0),0)</f>
        <v>0</v>
      </c>
      <c r="Q648" s="72">
        <f t="shared" ref="Q648:Q711" si="77">IF(E648&lt;&gt;"",IF(F648&gt;0,0,1),0)</f>
        <v>0</v>
      </c>
      <c r="R648" s="1">
        <f t="shared" si="72"/>
        <v>0</v>
      </c>
      <c r="S648" s="72">
        <f t="shared" si="71"/>
        <v>0</v>
      </c>
      <c r="T648" s="72">
        <f t="shared" si="74"/>
        <v>0</v>
      </c>
      <c r="U648" s="72"/>
      <c r="V648" s="72"/>
    </row>
    <row r="649" spans="1:22" s="1" customFormat="1" x14ac:dyDescent="0.3">
      <c r="A649" s="83"/>
      <c r="B649" s="83"/>
      <c r="C649" s="83"/>
      <c r="D649" s="91"/>
      <c r="E649" s="83"/>
      <c r="F649" s="84"/>
      <c r="G649" s="91"/>
      <c r="H649" s="89"/>
      <c r="I649" s="89"/>
      <c r="J649" s="91"/>
      <c r="K649" s="88"/>
      <c r="L649" s="84"/>
      <c r="M649" s="118"/>
      <c r="N649" s="72">
        <f t="shared" si="75"/>
        <v>0</v>
      </c>
      <c r="O649" s="72">
        <f t="shared" si="73"/>
        <v>0</v>
      </c>
      <c r="P649" s="72">
        <f t="shared" si="76"/>
        <v>0</v>
      </c>
      <c r="Q649" s="72">
        <f t="shared" si="77"/>
        <v>0</v>
      </c>
      <c r="R649" s="1">
        <f t="shared" si="72"/>
        <v>0</v>
      </c>
      <c r="S649" s="72">
        <f t="shared" si="71"/>
        <v>0</v>
      </c>
      <c r="T649" s="72">
        <f t="shared" si="74"/>
        <v>0</v>
      </c>
      <c r="U649" s="72"/>
      <c r="V649" s="72"/>
    </row>
    <row r="650" spans="1:22" s="1" customFormat="1" x14ac:dyDescent="0.3">
      <c r="A650" s="83"/>
      <c r="B650" s="83"/>
      <c r="C650" s="83"/>
      <c r="D650" s="91"/>
      <c r="E650" s="83"/>
      <c r="F650" s="84"/>
      <c r="G650" s="91"/>
      <c r="H650" s="89"/>
      <c r="I650" s="89"/>
      <c r="J650" s="91"/>
      <c r="K650" s="88"/>
      <c r="L650" s="84"/>
      <c r="M650" s="118"/>
      <c r="N650" s="72">
        <f t="shared" si="75"/>
        <v>0</v>
      </c>
      <c r="O650" s="72">
        <f t="shared" si="73"/>
        <v>0</v>
      </c>
      <c r="P650" s="72">
        <f t="shared" si="76"/>
        <v>0</v>
      </c>
      <c r="Q650" s="72">
        <f t="shared" si="77"/>
        <v>0</v>
      </c>
      <c r="R650" s="1">
        <f t="shared" si="72"/>
        <v>0</v>
      </c>
      <c r="S650" s="72">
        <f t="shared" si="71"/>
        <v>0</v>
      </c>
      <c r="T650" s="72">
        <f t="shared" si="74"/>
        <v>0</v>
      </c>
      <c r="U650" s="72"/>
      <c r="V650" s="72"/>
    </row>
    <row r="651" spans="1:22" s="1" customFormat="1" x14ac:dyDescent="0.3">
      <c r="A651" s="83"/>
      <c r="B651" s="83"/>
      <c r="C651" s="83"/>
      <c r="D651" s="91"/>
      <c r="E651" s="83"/>
      <c r="F651" s="84"/>
      <c r="G651" s="91"/>
      <c r="H651" s="89"/>
      <c r="I651" s="89"/>
      <c r="J651" s="91"/>
      <c r="K651" s="88"/>
      <c r="L651" s="84"/>
      <c r="M651" s="118"/>
      <c r="N651" s="72">
        <f t="shared" si="75"/>
        <v>0</v>
      </c>
      <c r="O651" s="72">
        <f t="shared" si="73"/>
        <v>0</v>
      </c>
      <c r="P651" s="72">
        <f t="shared" si="76"/>
        <v>0</v>
      </c>
      <c r="Q651" s="72">
        <f t="shared" si="77"/>
        <v>0</v>
      </c>
      <c r="R651" s="1">
        <f t="shared" si="72"/>
        <v>0</v>
      </c>
      <c r="S651" s="72">
        <f t="shared" si="71"/>
        <v>0</v>
      </c>
      <c r="T651" s="72">
        <f t="shared" si="74"/>
        <v>0</v>
      </c>
      <c r="U651" s="72"/>
      <c r="V651" s="72"/>
    </row>
    <row r="652" spans="1:22" s="1" customFormat="1" x14ac:dyDescent="0.3">
      <c r="A652" s="83"/>
      <c r="B652" s="83"/>
      <c r="C652" s="83"/>
      <c r="D652" s="91"/>
      <c r="E652" s="83"/>
      <c r="F652" s="84"/>
      <c r="G652" s="91"/>
      <c r="H652" s="89"/>
      <c r="I652" s="89"/>
      <c r="J652" s="91"/>
      <c r="K652" s="88"/>
      <c r="L652" s="84"/>
      <c r="M652" s="118"/>
      <c r="N652" s="72">
        <f t="shared" si="75"/>
        <v>0</v>
      </c>
      <c r="O652" s="72">
        <f t="shared" si="73"/>
        <v>0</v>
      </c>
      <c r="P652" s="72">
        <f t="shared" si="76"/>
        <v>0</v>
      </c>
      <c r="Q652" s="72">
        <f t="shared" si="77"/>
        <v>0</v>
      </c>
      <c r="R652" s="1">
        <f t="shared" si="72"/>
        <v>0</v>
      </c>
      <c r="S652" s="72">
        <f t="shared" si="71"/>
        <v>0</v>
      </c>
      <c r="T652" s="72">
        <f t="shared" si="74"/>
        <v>0</v>
      </c>
      <c r="U652" s="72"/>
      <c r="V652" s="72"/>
    </row>
    <row r="653" spans="1:22" s="1" customFormat="1" x14ac:dyDescent="0.3">
      <c r="A653" s="83"/>
      <c r="B653" s="83"/>
      <c r="C653" s="83"/>
      <c r="D653" s="91"/>
      <c r="E653" s="83"/>
      <c r="F653" s="84"/>
      <c r="G653" s="91"/>
      <c r="H653" s="89"/>
      <c r="I653" s="89"/>
      <c r="J653" s="91"/>
      <c r="K653" s="88"/>
      <c r="L653" s="84"/>
      <c r="M653" s="118"/>
      <c r="N653" s="72">
        <f t="shared" si="75"/>
        <v>0</v>
      </c>
      <c r="O653" s="72">
        <f t="shared" si="73"/>
        <v>0</v>
      </c>
      <c r="P653" s="72">
        <f t="shared" si="76"/>
        <v>0</v>
      </c>
      <c r="Q653" s="72">
        <f t="shared" si="77"/>
        <v>0</v>
      </c>
      <c r="R653" s="1">
        <f t="shared" si="72"/>
        <v>0</v>
      </c>
      <c r="S653" s="72">
        <f t="shared" si="71"/>
        <v>0</v>
      </c>
      <c r="T653" s="72">
        <f t="shared" si="74"/>
        <v>0</v>
      </c>
      <c r="U653" s="72"/>
      <c r="V653" s="72"/>
    </row>
    <row r="654" spans="1:22" s="1" customFormat="1" x14ac:dyDescent="0.3">
      <c r="A654" s="83"/>
      <c r="B654" s="83"/>
      <c r="C654" s="83"/>
      <c r="D654" s="91"/>
      <c r="E654" s="83"/>
      <c r="F654" s="84"/>
      <c r="G654" s="91"/>
      <c r="H654" s="89"/>
      <c r="I654" s="89"/>
      <c r="J654" s="91"/>
      <c r="K654" s="88"/>
      <c r="L654" s="84"/>
      <c r="M654" s="118"/>
      <c r="N654" s="72">
        <f t="shared" si="75"/>
        <v>0</v>
      </c>
      <c r="O654" s="72">
        <f t="shared" si="73"/>
        <v>0</v>
      </c>
      <c r="P654" s="72">
        <f t="shared" si="76"/>
        <v>0</v>
      </c>
      <c r="Q654" s="72">
        <f t="shared" si="77"/>
        <v>0</v>
      </c>
      <c r="R654" s="1">
        <f t="shared" si="72"/>
        <v>0</v>
      </c>
      <c r="S654" s="72">
        <f t="shared" si="71"/>
        <v>0</v>
      </c>
      <c r="T654" s="72">
        <f t="shared" si="74"/>
        <v>0</v>
      </c>
      <c r="U654" s="72"/>
      <c r="V654" s="72"/>
    </row>
    <row r="655" spans="1:22" s="1" customFormat="1" x14ac:dyDescent="0.3">
      <c r="A655" s="83"/>
      <c r="B655" s="83"/>
      <c r="C655" s="83"/>
      <c r="D655" s="91"/>
      <c r="E655" s="83"/>
      <c r="F655" s="84"/>
      <c r="G655" s="91"/>
      <c r="H655" s="89"/>
      <c r="I655" s="89"/>
      <c r="J655" s="91"/>
      <c r="K655" s="88"/>
      <c r="L655" s="84"/>
      <c r="M655" s="118"/>
      <c r="N655" s="72">
        <f t="shared" si="75"/>
        <v>0</v>
      </c>
      <c r="O655" s="72">
        <f t="shared" si="73"/>
        <v>0</v>
      </c>
      <c r="P655" s="72">
        <f t="shared" si="76"/>
        <v>0</v>
      </c>
      <c r="Q655" s="72">
        <f t="shared" si="77"/>
        <v>0</v>
      </c>
      <c r="R655" s="1">
        <f t="shared" si="72"/>
        <v>0</v>
      </c>
      <c r="S655" s="72">
        <f t="shared" si="71"/>
        <v>0</v>
      </c>
      <c r="T655" s="72">
        <f t="shared" si="74"/>
        <v>0</v>
      </c>
      <c r="U655" s="72"/>
      <c r="V655" s="72"/>
    </row>
    <row r="656" spans="1:22" s="1" customFormat="1" x14ac:dyDescent="0.3">
      <c r="A656" s="83"/>
      <c r="B656" s="83"/>
      <c r="C656" s="83"/>
      <c r="D656" s="91"/>
      <c r="E656" s="83"/>
      <c r="F656" s="84"/>
      <c r="G656" s="91"/>
      <c r="H656" s="89"/>
      <c r="I656" s="89"/>
      <c r="J656" s="91"/>
      <c r="K656" s="88"/>
      <c r="L656" s="84"/>
      <c r="M656" s="118"/>
      <c r="N656" s="72">
        <f t="shared" si="75"/>
        <v>0</v>
      </c>
      <c r="O656" s="72">
        <f t="shared" si="73"/>
        <v>0</v>
      </c>
      <c r="P656" s="72">
        <f t="shared" si="76"/>
        <v>0</v>
      </c>
      <c r="Q656" s="72">
        <f t="shared" si="77"/>
        <v>0</v>
      </c>
      <c r="R656" s="1">
        <f t="shared" si="72"/>
        <v>0</v>
      </c>
      <c r="S656" s="72">
        <f t="shared" si="71"/>
        <v>0</v>
      </c>
      <c r="T656" s="72">
        <f t="shared" si="74"/>
        <v>0</v>
      </c>
      <c r="U656" s="72"/>
      <c r="V656" s="72"/>
    </row>
    <row r="657" spans="1:22" s="1" customFormat="1" x14ac:dyDescent="0.3">
      <c r="A657" s="83"/>
      <c r="B657" s="83"/>
      <c r="C657" s="83"/>
      <c r="D657" s="91"/>
      <c r="E657" s="83"/>
      <c r="F657" s="84"/>
      <c r="G657" s="91"/>
      <c r="H657" s="89"/>
      <c r="I657" s="89"/>
      <c r="J657" s="91"/>
      <c r="K657" s="88"/>
      <c r="L657" s="84"/>
      <c r="M657" s="118"/>
      <c r="N657" s="72">
        <f t="shared" si="75"/>
        <v>0</v>
      </c>
      <c r="O657" s="72">
        <f t="shared" si="73"/>
        <v>0</v>
      </c>
      <c r="P657" s="72">
        <f t="shared" si="76"/>
        <v>0</v>
      </c>
      <c r="Q657" s="72">
        <f t="shared" si="77"/>
        <v>0</v>
      </c>
      <c r="R657" s="1">
        <f t="shared" si="72"/>
        <v>0</v>
      </c>
      <c r="S657" s="72">
        <f t="shared" si="71"/>
        <v>0</v>
      </c>
      <c r="T657" s="72">
        <f t="shared" si="74"/>
        <v>0</v>
      </c>
      <c r="U657" s="72"/>
      <c r="V657" s="72"/>
    </row>
    <row r="658" spans="1:22" s="1" customFormat="1" x14ac:dyDescent="0.3">
      <c r="A658" s="83"/>
      <c r="B658" s="83"/>
      <c r="C658" s="83"/>
      <c r="D658" s="91"/>
      <c r="E658" s="83"/>
      <c r="F658" s="84"/>
      <c r="G658" s="91"/>
      <c r="H658" s="89"/>
      <c r="I658" s="89"/>
      <c r="J658" s="91"/>
      <c r="K658" s="88"/>
      <c r="L658" s="84"/>
      <c r="M658" s="118"/>
      <c r="N658" s="72">
        <f t="shared" si="75"/>
        <v>0</v>
      </c>
      <c r="O658" s="72">
        <f t="shared" si="73"/>
        <v>0</v>
      </c>
      <c r="P658" s="72">
        <f t="shared" si="76"/>
        <v>0</v>
      </c>
      <c r="Q658" s="72">
        <f t="shared" si="77"/>
        <v>0</v>
      </c>
      <c r="R658" s="1">
        <f t="shared" si="72"/>
        <v>0</v>
      </c>
      <c r="S658" s="72">
        <f t="shared" si="71"/>
        <v>0</v>
      </c>
      <c r="T658" s="72">
        <f t="shared" si="74"/>
        <v>0</v>
      </c>
      <c r="U658" s="72"/>
      <c r="V658" s="72"/>
    </row>
    <row r="659" spans="1:22" s="1" customFormat="1" x14ac:dyDescent="0.3">
      <c r="A659" s="83"/>
      <c r="B659" s="83"/>
      <c r="C659" s="83"/>
      <c r="D659" s="91"/>
      <c r="E659" s="83"/>
      <c r="F659" s="84"/>
      <c r="G659" s="91"/>
      <c r="H659" s="89"/>
      <c r="I659" s="89"/>
      <c r="J659" s="91"/>
      <c r="K659" s="88"/>
      <c r="L659" s="84"/>
      <c r="M659" s="118"/>
      <c r="N659" s="72">
        <f t="shared" si="75"/>
        <v>0</v>
      </c>
      <c r="O659" s="72">
        <f t="shared" si="73"/>
        <v>0</v>
      </c>
      <c r="P659" s="72">
        <f t="shared" si="76"/>
        <v>0</v>
      </c>
      <c r="Q659" s="72">
        <f t="shared" si="77"/>
        <v>0</v>
      </c>
      <c r="R659" s="1">
        <f t="shared" si="72"/>
        <v>0</v>
      </c>
      <c r="S659" s="72">
        <f t="shared" si="71"/>
        <v>0</v>
      </c>
      <c r="T659" s="72">
        <f t="shared" si="74"/>
        <v>0</v>
      </c>
      <c r="U659" s="72"/>
      <c r="V659" s="72"/>
    </row>
    <row r="660" spans="1:22" s="1" customFormat="1" x14ac:dyDescent="0.3">
      <c r="A660" s="83"/>
      <c r="B660" s="83"/>
      <c r="C660" s="83"/>
      <c r="D660" s="91"/>
      <c r="E660" s="83"/>
      <c r="F660" s="84"/>
      <c r="G660" s="91"/>
      <c r="H660" s="89"/>
      <c r="I660" s="89"/>
      <c r="J660" s="91"/>
      <c r="K660" s="88"/>
      <c r="L660" s="84"/>
      <c r="M660" s="118"/>
      <c r="N660" s="72">
        <f t="shared" si="75"/>
        <v>0</v>
      </c>
      <c r="O660" s="72">
        <f t="shared" si="73"/>
        <v>0</v>
      </c>
      <c r="P660" s="72">
        <f t="shared" si="76"/>
        <v>0</v>
      </c>
      <c r="Q660" s="72">
        <f t="shared" si="77"/>
        <v>0</v>
      </c>
      <c r="R660" s="1">
        <f t="shared" si="72"/>
        <v>0</v>
      </c>
      <c r="S660" s="72">
        <f t="shared" si="71"/>
        <v>0</v>
      </c>
      <c r="T660" s="72">
        <f t="shared" si="74"/>
        <v>0</v>
      </c>
      <c r="U660" s="72"/>
      <c r="V660" s="72"/>
    </row>
    <row r="661" spans="1:22" s="1" customFormat="1" x14ac:dyDescent="0.3">
      <c r="A661" s="83"/>
      <c r="B661" s="83"/>
      <c r="C661" s="83"/>
      <c r="D661" s="91"/>
      <c r="E661" s="83"/>
      <c r="F661" s="84"/>
      <c r="G661" s="91"/>
      <c r="H661" s="89"/>
      <c r="I661" s="89"/>
      <c r="J661" s="91"/>
      <c r="K661" s="88"/>
      <c r="L661" s="84"/>
      <c r="M661" s="118"/>
      <c r="N661" s="72">
        <f t="shared" si="75"/>
        <v>0</v>
      </c>
      <c r="O661" s="72">
        <f t="shared" si="73"/>
        <v>0</v>
      </c>
      <c r="P661" s="72">
        <f t="shared" si="76"/>
        <v>0</v>
      </c>
      <c r="Q661" s="72">
        <f t="shared" si="77"/>
        <v>0</v>
      </c>
      <c r="R661" s="1">
        <f t="shared" si="72"/>
        <v>0</v>
      </c>
      <c r="S661" s="72">
        <f t="shared" ref="S661:S724" si="78">IF(E661="Hourly rate",IF(H661&lt;&gt;"",0,1),0)</f>
        <v>0</v>
      </c>
      <c r="T661" s="72">
        <f t="shared" si="74"/>
        <v>0</v>
      </c>
      <c r="U661" s="72"/>
      <c r="V661" s="72"/>
    </row>
    <row r="662" spans="1:22" s="1" customFormat="1" x14ac:dyDescent="0.3">
      <c r="A662" s="83"/>
      <c r="B662" s="83"/>
      <c r="C662" s="83"/>
      <c r="D662" s="91"/>
      <c r="E662" s="83"/>
      <c r="F662" s="84"/>
      <c r="G662" s="91"/>
      <c r="H662" s="89"/>
      <c r="I662" s="89"/>
      <c r="J662" s="91"/>
      <c r="K662" s="88"/>
      <c r="L662" s="84"/>
      <c r="M662" s="118"/>
      <c r="N662" s="72">
        <f t="shared" si="75"/>
        <v>0</v>
      </c>
      <c r="O662" s="72">
        <f t="shared" si="73"/>
        <v>0</v>
      </c>
      <c r="P662" s="72">
        <f t="shared" si="76"/>
        <v>0</v>
      </c>
      <c r="Q662" s="72">
        <f t="shared" si="77"/>
        <v>0</v>
      </c>
      <c r="R662" s="1">
        <f t="shared" ref="R662:R725" si="79">IF(OR(E662="Part-time",E662="Full-time"),IF(G662&lt;&gt;"",0,1),0)</f>
        <v>0</v>
      </c>
      <c r="S662" s="72">
        <f t="shared" si="78"/>
        <v>0</v>
      </c>
      <c r="T662" s="72">
        <f t="shared" si="74"/>
        <v>0</v>
      </c>
      <c r="U662" s="72"/>
      <c r="V662" s="72"/>
    </row>
    <row r="663" spans="1:22" s="1" customFormat="1" x14ac:dyDescent="0.3">
      <c r="A663" s="83"/>
      <c r="B663" s="83"/>
      <c r="C663" s="83"/>
      <c r="D663" s="91"/>
      <c r="E663" s="83"/>
      <c r="F663" s="84"/>
      <c r="G663" s="91"/>
      <c r="H663" s="89"/>
      <c r="I663" s="89"/>
      <c r="J663" s="91"/>
      <c r="K663" s="88"/>
      <c r="L663" s="84"/>
      <c r="M663" s="118"/>
      <c r="N663" s="72">
        <f t="shared" si="75"/>
        <v>0</v>
      </c>
      <c r="O663" s="72">
        <f t="shared" si="73"/>
        <v>0</v>
      </c>
      <c r="P663" s="72">
        <f t="shared" si="76"/>
        <v>0</v>
      </c>
      <c r="Q663" s="72">
        <f t="shared" si="77"/>
        <v>0</v>
      </c>
      <c r="R663" s="1">
        <f t="shared" si="79"/>
        <v>0</v>
      </c>
      <c r="S663" s="72">
        <f t="shared" si="78"/>
        <v>0</v>
      </c>
      <c r="T663" s="72">
        <f t="shared" si="74"/>
        <v>0</v>
      </c>
      <c r="U663" s="72"/>
      <c r="V663" s="72"/>
    </row>
    <row r="664" spans="1:22" s="1" customFormat="1" x14ac:dyDescent="0.3">
      <c r="A664" s="83"/>
      <c r="B664" s="83"/>
      <c r="C664" s="83"/>
      <c r="D664" s="91"/>
      <c r="E664" s="83"/>
      <c r="F664" s="84"/>
      <c r="G664" s="91"/>
      <c r="H664" s="89"/>
      <c r="I664" s="89"/>
      <c r="J664" s="91"/>
      <c r="K664" s="88"/>
      <c r="L664" s="84"/>
      <c r="M664" s="118"/>
      <c r="N664" s="72">
        <f t="shared" si="75"/>
        <v>0</v>
      </c>
      <c r="O664" s="72">
        <f t="shared" si="73"/>
        <v>0</v>
      </c>
      <c r="P664" s="72">
        <f t="shared" si="76"/>
        <v>0</v>
      </c>
      <c r="Q664" s="72">
        <f t="shared" si="77"/>
        <v>0</v>
      </c>
      <c r="R664" s="1">
        <f t="shared" si="79"/>
        <v>0</v>
      </c>
      <c r="S664" s="72">
        <f t="shared" si="78"/>
        <v>0</v>
      </c>
      <c r="T664" s="72">
        <f t="shared" si="74"/>
        <v>0</v>
      </c>
      <c r="U664" s="72"/>
      <c r="V664" s="72"/>
    </row>
    <row r="665" spans="1:22" s="1" customFormat="1" x14ac:dyDescent="0.3">
      <c r="A665" s="83"/>
      <c r="B665" s="83"/>
      <c r="C665" s="83"/>
      <c r="D665" s="91"/>
      <c r="E665" s="83"/>
      <c r="F665" s="84"/>
      <c r="G665" s="91"/>
      <c r="H665" s="89"/>
      <c r="I665" s="89"/>
      <c r="J665" s="91"/>
      <c r="K665" s="88"/>
      <c r="L665" s="84"/>
      <c r="M665" s="118"/>
      <c r="N665" s="72">
        <f t="shared" si="75"/>
        <v>0</v>
      </c>
      <c r="O665" s="72">
        <f t="shared" si="73"/>
        <v>0</v>
      </c>
      <c r="P665" s="72">
        <f t="shared" si="76"/>
        <v>0</v>
      </c>
      <c r="Q665" s="72">
        <f t="shared" si="77"/>
        <v>0</v>
      </c>
      <c r="R665" s="1">
        <f t="shared" si="79"/>
        <v>0</v>
      </c>
      <c r="S665" s="72">
        <f t="shared" si="78"/>
        <v>0</v>
      </c>
      <c r="T665" s="72">
        <f t="shared" si="74"/>
        <v>0</v>
      </c>
      <c r="U665" s="72"/>
      <c r="V665" s="72"/>
    </row>
    <row r="666" spans="1:22" s="1" customFormat="1" x14ac:dyDescent="0.3">
      <c r="A666" s="83"/>
      <c r="B666" s="83"/>
      <c r="C666" s="83"/>
      <c r="D666" s="91"/>
      <c r="E666" s="83"/>
      <c r="F666" s="84"/>
      <c r="G666" s="91"/>
      <c r="H666" s="89"/>
      <c r="I666" s="89"/>
      <c r="J666" s="91"/>
      <c r="K666" s="88"/>
      <c r="L666" s="84"/>
      <c r="M666" s="118"/>
      <c r="N666" s="72">
        <f t="shared" si="75"/>
        <v>0</v>
      </c>
      <c r="O666" s="72">
        <f t="shared" si="73"/>
        <v>0</v>
      </c>
      <c r="P666" s="72">
        <f t="shared" si="76"/>
        <v>0</v>
      </c>
      <c r="Q666" s="72">
        <f t="shared" si="77"/>
        <v>0</v>
      </c>
      <c r="R666" s="1">
        <f t="shared" si="79"/>
        <v>0</v>
      </c>
      <c r="S666" s="72">
        <f t="shared" si="78"/>
        <v>0</v>
      </c>
      <c r="T666" s="72">
        <f t="shared" si="74"/>
        <v>0</v>
      </c>
      <c r="U666" s="72"/>
      <c r="V666" s="72"/>
    </row>
    <row r="667" spans="1:22" s="1" customFormat="1" x14ac:dyDescent="0.3">
      <c r="A667" s="83"/>
      <c r="B667" s="83"/>
      <c r="C667" s="83"/>
      <c r="D667" s="91"/>
      <c r="E667" s="83"/>
      <c r="F667" s="84"/>
      <c r="G667" s="91"/>
      <c r="H667" s="89"/>
      <c r="I667" s="89"/>
      <c r="J667" s="91"/>
      <c r="K667" s="88"/>
      <c r="L667" s="84"/>
      <c r="M667" s="118"/>
      <c r="N667" s="72">
        <f t="shared" si="75"/>
        <v>0</v>
      </c>
      <c r="O667" s="72">
        <f t="shared" si="73"/>
        <v>0</v>
      </c>
      <c r="P667" s="72">
        <f t="shared" si="76"/>
        <v>0</v>
      </c>
      <c r="Q667" s="72">
        <f t="shared" si="77"/>
        <v>0</v>
      </c>
      <c r="R667" s="1">
        <f t="shared" si="79"/>
        <v>0</v>
      </c>
      <c r="S667" s="72">
        <f t="shared" si="78"/>
        <v>0</v>
      </c>
      <c r="T667" s="72">
        <f t="shared" si="74"/>
        <v>0</v>
      </c>
      <c r="U667" s="72"/>
      <c r="V667" s="72"/>
    </row>
    <row r="668" spans="1:22" s="1" customFormat="1" x14ac:dyDescent="0.3">
      <c r="A668" s="83"/>
      <c r="B668" s="83"/>
      <c r="C668" s="83"/>
      <c r="D668" s="91"/>
      <c r="E668" s="83"/>
      <c r="F668" s="84"/>
      <c r="G668" s="91"/>
      <c r="H668" s="89"/>
      <c r="I668" s="89"/>
      <c r="J668" s="91"/>
      <c r="K668" s="88"/>
      <c r="L668" s="84"/>
      <c r="M668" s="118"/>
      <c r="N668" s="72">
        <f t="shared" si="75"/>
        <v>0</v>
      </c>
      <c r="O668" s="72">
        <f t="shared" si="73"/>
        <v>0</v>
      </c>
      <c r="P668" s="72">
        <f t="shared" si="76"/>
        <v>0</v>
      </c>
      <c r="Q668" s="72">
        <f t="shared" si="77"/>
        <v>0</v>
      </c>
      <c r="R668" s="1">
        <f t="shared" si="79"/>
        <v>0</v>
      </c>
      <c r="S668" s="72">
        <f t="shared" si="78"/>
        <v>0</v>
      </c>
      <c r="T668" s="72">
        <f t="shared" si="74"/>
        <v>0</v>
      </c>
      <c r="U668" s="72"/>
      <c r="V668" s="72"/>
    </row>
    <row r="669" spans="1:22" s="1" customFormat="1" x14ac:dyDescent="0.3">
      <c r="A669" s="83"/>
      <c r="B669" s="83"/>
      <c r="C669" s="83"/>
      <c r="D669" s="91"/>
      <c r="E669" s="83"/>
      <c r="F669" s="84"/>
      <c r="G669" s="91"/>
      <c r="H669" s="89"/>
      <c r="I669" s="89"/>
      <c r="J669" s="91"/>
      <c r="K669" s="88"/>
      <c r="L669" s="84"/>
      <c r="M669" s="118"/>
      <c r="N669" s="72">
        <f t="shared" si="75"/>
        <v>0</v>
      </c>
      <c r="O669" s="72">
        <f t="shared" si="73"/>
        <v>0</v>
      </c>
      <c r="P669" s="72">
        <f t="shared" si="76"/>
        <v>0</v>
      </c>
      <c r="Q669" s="72">
        <f t="shared" si="77"/>
        <v>0</v>
      </c>
      <c r="R669" s="1">
        <f t="shared" si="79"/>
        <v>0</v>
      </c>
      <c r="S669" s="72">
        <f t="shared" si="78"/>
        <v>0</v>
      </c>
      <c r="T669" s="72">
        <f t="shared" si="74"/>
        <v>0</v>
      </c>
      <c r="U669" s="72"/>
      <c r="V669" s="72"/>
    </row>
    <row r="670" spans="1:22" s="1" customFormat="1" x14ac:dyDescent="0.3">
      <c r="A670" s="83"/>
      <c r="B670" s="83"/>
      <c r="C670" s="83"/>
      <c r="D670" s="91"/>
      <c r="E670" s="83"/>
      <c r="F670" s="84"/>
      <c r="G670" s="91"/>
      <c r="H670" s="89"/>
      <c r="I670" s="89"/>
      <c r="J670" s="91"/>
      <c r="K670" s="88"/>
      <c r="L670" s="84"/>
      <c r="M670" s="118"/>
      <c r="N670" s="72">
        <f t="shared" si="75"/>
        <v>0</v>
      </c>
      <c r="O670" s="72">
        <f t="shared" si="73"/>
        <v>0</v>
      </c>
      <c r="P670" s="72">
        <f t="shared" si="76"/>
        <v>0</v>
      </c>
      <c r="Q670" s="72">
        <f t="shared" si="77"/>
        <v>0</v>
      </c>
      <c r="R670" s="1">
        <f t="shared" si="79"/>
        <v>0</v>
      </c>
      <c r="S670" s="72">
        <f t="shared" si="78"/>
        <v>0</v>
      </c>
      <c r="T670" s="72">
        <f t="shared" si="74"/>
        <v>0</v>
      </c>
      <c r="U670" s="72"/>
      <c r="V670" s="72"/>
    </row>
    <row r="671" spans="1:22" s="1" customFormat="1" x14ac:dyDescent="0.3">
      <c r="A671" s="83"/>
      <c r="B671" s="83"/>
      <c r="C671" s="83"/>
      <c r="D671" s="91"/>
      <c r="E671" s="83"/>
      <c r="F671" s="84"/>
      <c r="G671" s="91"/>
      <c r="H671" s="89"/>
      <c r="I671" s="89"/>
      <c r="J671" s="91"/>
      <c r="K671" s="88"/>
      <c r="L671" s="84"/>
      <c r="M671" s="118"/>
      <c r="N671" s="72">
        <f t="shared" si="75"/>
        <v>0</v>
      </c>
      <c r="O671" s="72">
        <f t="shared" si="73"/>
        <v>0</v>
      </c>
      <c r="P671" s="72">
        <f t="shared" si="76"/>
        <v>0</v>
      </c>
      <c r="Q671" s="72">
        <f t="shared" si="77"/>
        <v>0</v>
      </c>
      <c r="R671" s="1">
        <f t="shared" si="79"/>
        <v>0</v>
      </c>
      <c r="S671" s="72">
        <f t="shared" si="78"/>
        <v>0</v>
      </c>
      <c r="T671" s="72">
        <f t="shared" si="74"/>
        <v>0</v>
      </c>
      <c r="U671" s="72"/>
      <c r="V671" s="72"/>
    </row>
    <row r="672" spans="1:22" s="1" customFormat="1" x14ac:dyDescent="0.3">
      <c r="A672" s="83"/>
      <c r="B672" s="83"/>
      <c r="C672" s="83"/>
      <c r="D672" s="91"/>
      <c r="E672" s="83"/>
      <c r="F672" s="84"/>
      <c r="G672" s="91"/>
      <c r="H672" s="89"/>
      <c r="I672" s="89"/>
      <c r="J672" s="91"/>
      <c r="K672" s="88"/>
      <c r="L672" s="84"/>
      <c r="M672" s="118"/>
      <c r="N672" s="72">
        <f t="shared" si="75"/>
        <v>0</v>
      </c>
      <c r="O672" s="72">
        <f t="shared" si="73"/>
        <v>0</v>
      </c>
      <c r="P672" s="72">
        <f t="shared" si="76"/>
        <v>0</v>
      </c>
      <c r="Q672" s="72">
        <f t="shared" si="77"/>
        <v>0</v>
      </c>
      <c r="R672" s="1">
        <f t="shared" si="79"/>
        <v>0</v>
      </c>
      <c r="S672" s="72">
        <f t="shared" si="78"/>
        <v>0</v>
      </c>
      <c r="T672" s="72">
        <f t="shared" si="74"/>
        <v>0</v>
      </c>
      <c r="U672" s="72"/>
      <c r="V672" s="72"/>
    </row>
    <row r="673" spans="1:22" s="1" customFormat="1" x14ac:dyDescent="0.3">
      <c r="A673" s="83"/>
      <c r="B673" s="83"/>
      <c r="C673" s="83"/>
      <c r="D673" s="91"/>
      <c r="E673" s="83"/>
      <c r="F673" s="84"/>
      <c r="G673" s="91"/>
      <c r="H673" s="89"/>
      <c r="I673" s="89"/>
      <c r="J673" s="91"/>
      <c r="K673" s="88"/>
      <c r="L673" s="84"/>
      <c r="M673" s="118"/>
      <c r="N673" s="72">
        <f t="shared" si="75"/>
        <v>0</v>
      </c>
      <c r="O673" s="72">
        <f t="shared" si="73"/>
        <v>0</v>
      </c>
      <c r="P673" s="72">
        <f t="shared" si="76"/>
        <v>0</v>
      </c>
      <c r="Q673" s="72">
        <f t="shared" si="77"/>
        <v>0</v>
      </c>
      <c r="R673" s="1">
        <f t="shared" si="79"/>
        <v>0</v>
      </c>
      <c r="S673" s="72">
        <f t="shared" si="78"/>
        <v>0</v>
      </c>
      <c r="T673" s="72">
        <f t="shared" si="74"/>
        <v>0</v>
      </c>
      <c r="U673" s="72"/>
      <c r="V673" s="72"/>
    </row>
    <row r="674" spans="1:22" s="1" customFormat="1" x14ac:dyDescent="0.3">
      <c r="A674" s="83"/>
      <c r="B674" s="83"/>
      <c r="C674" s="83"/>
      <c r="D674" s="91"/>
      <c r="E674" s="83"/>
      <c r="F674" s="84"/>
      <c r="G674" s="91"/>
      <c r="H674" s="89"/>
      <c r="I674" s="89"/>
      <c r="J674" s="91"/>
      <c r="K674" s="88"/>
      <c r="L674" s="84"/>
      <c r="M674" s="118"/>
      <c r="N674" s="72">
        <f t="shared" si="75"/>
        <v>0</v>
      </c>
      <c r="O674" s="72">
        <f t="shared" si="73"/>
        <v>0</v>
      </c>
      <c r="P674" s="72">
        <f t="shared" si="76"/>
        <v>0</v>
      </c>
      <c r="Q674" s="72">
        <f t="shared" si="77"/>
        <v>0</v>
      </c>
      <c r="R674" s="1">
        <f t="shared" si="79"/>
        <v>0</v>
      </c>
      <c r="S674" s="72">
        <f t="shared" si="78"/>
        <v>0</v>
      </c>
      <c r="T674" s="72">
        <f t="shared" si="74"/>
        <v>0</v>
      </c>
      <c r="U674" s="72"/>
      <c r="V674" s="72"/>
    </row>
    <row r="675" spans="1:22" s="1" customFormat="1" x14ac:dyDescent="0.3">
      <c r="A675" s="83"/>
      <c r="B675" s="83"/>
      <c r="C675" s="83"/>
      <c r="D675" s="91"/>
      <c r="E675" s="83"/>
      <c r="F675" s="84"/>
      <c r="G675" s="91"/>
      <c r="H675" s="89"/>
      <c r="I675" s="89"/>
      <c r="J675" s="91"/>
      <c r="K675" s="88"/>
      <c r="L675" s="84"/>
      <c r="M675" s="118"/>
      <c r="N675" s="72">
        <f t="shared" si="75"/>
        <v>0</v>
      </c>
      <c r="O675" s="72">
        <f t="shared" si="73"/>
        <v>0</v>
      </c>
      <c r="P675" s="72">
        <f t="shared" si="76"/>
        <v>0</v>
      </c>
      <c r="Q675" s="72">
        <f t="shared" si="77"/>
        <v>0</v>
      </c>
      <c r="R675" s="1">
        <f t="shared" si="79"/>
        <v>0</v>
      </c>
      <c r="S675" s="72">
        <f t="shared" si="78"/>
        <v>0</v>
      </c>
      <c r="T675" s="72">
        <f t="shared" si="74"/>
        <v>0</v>
      </c>
      <c r="U675" s="72"/>
      <c r="V675" s="72"/>
    </row>
    <row r="676" spans="1:22" s="1" customFormat="1" x14ac:dyDescent="0.3">
      <c r="A676" s="83"/>
      <c r="B676" s="83"/>
      <c r="C676" s="83"/>
      <c r="D676" s="91"/>
      <c r="E676" s="83"/>
      <c r="F676" s="84"/>
      <c r="G676" s="91"/>
      <c r="H676" s="89"/>
      <c r="I676" s="89"/>
      <c r="J676" s="91"/>
      <c r="K676" s="88"/>
      <c r="L676" s="84"/>
      <c r="M676" s="118"/>
      <c r="N676" s="72">
        <f t="shared" si="75"/>
        <v>0</v>
      </c>
      <c r="O676" s="72">
        <f t="shared" si="73"/>
        <v>0</v>
      </c>
      <c r="P676" s="72">
        <f t="shared" si="76"/>
        <v>0</v>
      </c>
      <c r="Q676" s="72">
        <f t="shared" si="77"/>
        <v>0</v>
      </c>
      <c r="R676" s="1">
        <f t="shared" si="79"/>
        <v>0</v>
      </c>
      <c r="S676" s="72">
        <f t="shared" si="78"/>
        <v>0</v>
      </c>
      <c r="T676" s="72">
        <f t="shared" si="74"/>
        <v>0</v>
      </c>
      <c r="U676" s="72"/>
      <c r="V676" s="72"/>
    </row>
    <row r="677" spans="1:22" s="1" customFormat="1" x14ac:dyDescent="0.3">
      <c r="A677" s="83"/>
      <c r="B677" s="83"/>
      <c r="C677" s="83"/>
      <c r="D677" s="91"/>
      <c r="E677" s="83"/>
      <c r="F677" s="84"/>
      <c r="G677" s="91"/>
      <c r="H677" s="89"/>
      <c r="I677" s="89"/>
      <c r="J677" s="91"/>
      <c r="K677" s="88"/>
      <c r="L677" s="84"/>
      <c r="M677" s="118"/>
      <c r="N677" s="72">
        <f t="shared" si="75"/>
        <v>0</v>
      </c>
      <c r="O677" s="72">
        <f t="shared" si="73"/>
        <v>0</v>
      </c>
      <c r="P677" s="72">
        <f t="shared" si="76"/>
        <v>0</v>
      </c>
      <c r="Q677" s="72">
        <f t="shared" si="77"/>
        <v>0</v>
      </c>
      <c r="R677" s="1">
        <f t="shared" si="79"/>
        <v>0</v>
      </c>
      <c r="S677" s="72">
        <f t="shared" si="78"/>
        <v>0</v>
      </c>
      <c r="T677" s="72">
        <f t="shared" si="74"/>
        <v>0</v>
      </c>
      <c r="U677" s="72"/>
      <c r="V677" s="72"/>
    </row>
    <row r="678" spans="1:22" s="1" customFormat="1" x14ac:dyDescent="0.3">
      <c r="A678" s="83"/>
      <c r="B678" s="83"/>
      <c r="C678" s="83"/>
      <c r="D678" s="91"/>
      <c r="E678" s="83"/>
      <c r="F678" s="84"/>
      <c r="G678" s="91"/>
      <c r="H678" s="89"/>
      <c r="I678" s="89"/>
      <c r="J678" s="91"/>
      <c r="K678" s="88"/>
      <c r="L678" s="84"/>
      <c r="M678" s="118"/>
      <c r="N678" s="72">
        <f t="shared" si="75"/>
        <v>0</v>
      </c>
      <c r="O678" s="72">
        <f t="shared" si="73"/>
        <v>0</v>
      </c>
      <c r="P678" s="72">
        <f t="shared" si="76"/>
        <v>0</v>
      </c>
      <c r="Q678" s="72">
        <f t="shared" si="77"/>
        <v>0</v>
      </c>
      <c r="R678" s="1">
        <f t="shared" si="79"/>
        <v>0</v>
      </c>
      <c r="S678" s="72">
        <f t="shared" si="78"/>
        <v>0</v>
      </c>
      <c r="T678" s="72">
        <f t="shared" si="74"/>
        <v>0</v>
      </c>
      <c r="U678" s="72"/>
      <c r="V678" s="72"/>
    </row>
    <row r="679" spans="1:22" s="1" customFormat="1" x14ac:dyDescent="0.3">
      <c r="A679" s="83"/>
      <c r="B679" s="83"/>
      <c r="C679" s="83"/>
      <c r="D679" s="91"/>
      <c r="E679" s="83"/>
      <c r="F679" s="84"/>
      <c r="G679" s="91"/>
      <c r="H679" s="89"/>
      <c r="I679" s="89"/>
      <c r="J679" s="91"/>
      <c r="K679" s="88"/>
      <c r="L679" s="84"/>
      <c r="M679" s="118"/>
      <c r="N679" s="72">
        <f t="shared" si="75"/>
        <v>0</v>
      </c>
      <c r="O679" s="72">
        <f t="shared" si="73"/>
        <v>0</v>
      </c>
      <c r="P679" s="72">
        <f t="shared" si="76"/>
        <v>0</v>
      </c>
      <c r="Q679" s="72">
        <f t="shared" si="77"/>
        <v>0</v>
      </c>
      <c r="R679" s="1">
        <f t="shared" si="79"/>
        <v>0</v>
      </c>
      <c r="S679" s="72">
        <f t="shared" si="78"/>
        <v>0</v>
      </c>
      <c r="T679" s="72">
        <f t="shared" si="74"/>
        <v>0</v>
      </c>
      <c r="U679" s="72"/>
      <c r="V679" s="72"/>
    </row>
    <row r="680" spans="1:22" s="1" customFormat="1" x14ac:dyDescent="0.3">
      <c r="A680" s="83"/>
      <c r="B680" s="83"/>
      <c r="C680" s="83"/>
      <c r="D680" s="91"/>
      <c r="E680" s="83"/>
      <c r="F680" s="84"/>
      <c r="G680" s="91"/>
      <c r="H680" s="89"/>
      <c r="I680" s="89"/>
      <c r="J680" s="91"/>
      <c r="K680" s="88"/>
      <c r="L680" s="84"/>
      <c r="M680" s="118"/>
      <c r="N680" s="72">
        <f t="shared" si="75"/>
        <v>0</v>
      </c>
      <c r="O680" s="72">
        <f t="shared" si="73"/>
        <v>0</v>
      </c>
      <c r="P680" s="72">
        <f t="shared" si="76"/>
        <v>0</v>
      </c>
      <c r="Q680" s="72">
        <f t="shared" si="77"/>
        <v>0</v>
      </c>
      <c r="R680" s="1">
        <f t="shared" si="79"/>
        <v>0</v>
      </c>
      <c r="S680" s="72">
        <f t="shared" si="78"/>
        <v>0</v>
      </c>
      <c r="T680" s="72">
        <f t="shared" si="74"/>
        <v>0</v>
      </c>
      <c r="U680" s="72"/>
      <c r="V680" s="72"/>
    </row>
    <row r="681" spans="1:22" s="1" customFormat="1" x14ac:dyDescent="0.3">
      <c r="A681" s="83"/>
      <c r="B681" s="83"/>
      <c r="C681" s="83"/>
      <c r="D681" s="91"/>
      <c r="E681" s="83"/>
      <c r="F681" s="84"/>
      <c r="G681" s="91"/>
      <c r="H681" s="89"/>
      <c r="I681" s="89"/>
      <c r="J681" s="91"/>
      <c r="K681" s="88"/>
      <c r="L681" s="84"/>
      <c r="M681" s="118"/>
      <c r="N681" s="72">
        <f t="shared" si="75"/>
        <v>0</v>
      </c>
      <c r="O681" s="72">
        <f t="shared" si="73"/>
        <v>0</v>
      </c>
      <c r="P681" s="72">
        <f t="shared" si="76"/>
        <v>0</v>
      </c>
      <c r="Q681" s="72">
        <f t="shared" si="77"/>
        <v>0</v>
      </c>
      <c r="R681" s="1">
        <f t="shared" si="79"/>
        <v>0</v>
      </c>
      <c r="S681" s="72">
        <f t="shared" si="78"/>
        <v>0</v>
      </c>
      <c r="T681" s="72">
        <f t="shared" si="74"/>
        <v>0</v>
      </c>
      <c r="U681" s="72"/>
      <c r="V681" s="72"/>
    </row>
    <row r="682" spans="1:22" s="1" customFormat="1" x14ac:dyDescent="0.3">
      <c r="A682" s="83"/>
      <c r="B682" s="83"/>
      <c r="C682" s="83"/>
      <c r="D682" s="91"/>
      <c r="E682" s="83"/>
      <c r="F682" s="84"/>
      <c r="G682" s="91"/>
      <c r="H682" s="89"/>
      <c r="I682" s="89"/>
      <c r="J682" s="91"/>
      <c r="K682" s="88"/>
      <c r="L682" s="84"/>
      <c r="M682" s="118"/>
      <c r="N682" s="72">
        <f t="shared" si="75"/>
        <v>0</v>
      </c>
      <c r="O682" s="72">
        <f t="shared" si="73"/>
        <v>0</v>
      </c>
      <c r="P682" s="72">
        <f t="shared" si="76"/>
        <v>0</v>
      </c>
      <c r="Q682" s="72">
        <f t="shared" si="77"/>
        <v>0</v>
      </c>
      <c r="R682" s="1">
        <f t="shared" si="79"/>
        <v>0</v>
      </c>
      <c r="S682" s="72">
        <f t="shared" si="78"/>
        <v>0</v>
      </c>
      <c r="T682" s="72">
        <f t="shared" si="74"/>
        <v>0</v>
      </c>
      <c r="U682" s="72"/>
      <c r="V682" s="72"/>
    </row>
    <row r="683" spans="1:22" s="1" customFormat="1" x14ac:dyDescent="0.3">
      <c r="A683" s="83"/>
      <c r="B683" s="83"/>
      <c r="C683" s="83"/>
      <c r="D683" s="91"/>
      <c r="E683" s="83"/>
      <c r="F683" s="84"/>
      <c r="G683" s="91"/>
      <c r="H683" s="89"/>
      <c r="I683" s="89"/>
      <c r="J683" s="91"/>
      <c r="K683" s="88"/>
      <c r="L683" s="84"/>
      <c r="M683" s="118"/>
      <c r="N683" s="72">
        <f t="shared" si="75"/>
        <v>0</v>
      </c>
      <c r="O683" s="72">
        <f t="shared" si="73"/>
        <v>0</v>
      </c>
      <c r="P683" s="72">
        <f t="shared" si="76"/>
        <v>0</v>
      </c>
      <c r="Q683" s="72">
        <f t="shared" si="77"/>
        <v>0</v>
      </c>
      <c r="R683" s="1">
        <f t="shared" si="79"/>
        <v>0</v>
      </c>
      <c r="S683" s="72">
        <f t="shared" si="78"/>
        <v>0</v>
      </c>
      <c r="T683" s="72">
        <f t="shared" si="74"/>
        <v>0</v>
      </c>
      <c r="U683" s="72"/>
      <c r="V683" s="72"/>
    </row>
    <row r="684" spans="1:22" s="1" customFormat="1" x14ac:dyDescent="0.3">
      <c r="A684" s="83"/>
      <c r="B684" s="83"/>
      <c r="C684" s="83"/>
      <c r="D684" s="91"/>
      <c r="E684" s="83"/>
      <c r="F684" s="84"/>
      <c r="G684" s="91"/>
      <c r="H684" s="89"/>
      <c r="I684" s="89"/>
      <c r="J684" s="91"/>
      <c r="K684" s="88"/>
      <c r="L684" s="84"/>
      <c r="M684" s="118"/>
      <c r="N684" s="72">
        <f t="shared" si="75"/>
        <v>0</v>
      </c>
      <c r="O684" s="72">
        <f t="shared" si="73"/>
        <v>0</v>
      </c>
      <c r="P684" s="72">
        <f t="shared" si="76"/>
        <v>0</v>
      </c>
      <c r="Q684" s="72">
        <f t="shared" si="77"/>
        <v>0</v>
      </c>
      <c r="R684" s="1">
        <f t="shared" si="79"/>
        <v>0</v>
      </c>
      <c r="S684" s="72">
        <f t="shared" si="78"/>
        <v>0</v>
      </c>
      <c r="T684" s="72">
        <f t="shared" si="74"/>
        <v>0</v>
      </c>
      <c r="U684" s="72"/>
      <c r="V684" s="72"/>
    </row>
    <row r="685" spans="1:22" s="1" customFormat="1" x14ac:dyDescent="0.3">
      <c r="A685" s="83"/>
      <c r="B685" s="83"/>
      <c r="C685" s="83"/>
      <c r="D685" s="91"/>
      <c r="E685" s="83"/>
      <c r="F685" s="84"/>
      <c r="G685" s="91"/>
      <c r="H685" s="89"/>
      <c r="I685" s="89"/>
      <c r="J685" s="91"/>
      <c r="K685" s="88"/>
      <c r="L685" s="84"/>
      <c r="M685" s="118"/>
      <c r="N685" s="72">
        <f t="shared" si="75"/>
        <v>0</v>
      </c>
      <c r="O685" s="72">
        <f t="shared" si="73"/>
        <v>0</v>
      </c>
      <c r="P685" s="72">
        <f t="shared" si="76"/>
        <v>0</v>
      </c>
      <c r="Q685" s="72">
        <f t="shared" si="77"/>
        <v>0</v>
      </c>
      <c r="R685" s="1">
        <f t="shared" si="79"/>
        <v>0</v>
      </c>
      <c r="S685" s="72">
        <f t="shared" si="78"/>
        <v>0</v>
      </c>
      <c r="T685" s="72">
        <f t="shared" si="74"/>
        <v>0</v>
      </c>
      <c r="U685" s="72"/>
      <c r="V685" s="72"/>
    </row>
    <row r="686" spans="1:22" s="1" customFormat="1" x14ac:dyDescent="0.3">
      <c r="A686" s="83"/>
      <c r="B686" s="83"/>
      <c r="C686" s="83"/>
      <c r="D686" s="91"/>
      <c r="E686" s="83"/>
      <c r="F686" s="84"/>
      <c r="G686" s="91"/>
      <c r="H686" s="89"/>
      <c r="I686" s="89"/>
      <c r="J686" s="91"/>
      <c r="K686" s="88"/>
      <c r="L686" s="84"/>
      <c r="M686" s="118"/>
      <c r="N686" s="72">
        <f t="shared" si="75"/>
        <v>0</v>
      </c>
      <c r="O686" s="72">
        <f t="shared" si="73"/>
        <v>0</v>
      </c>
      <c r="P686" s="72">
        <f t="shared" si="76"/>
        <v>0</v>
      </c>
      <c r="Q686" s="72">
        <f t="shared" si="77"/>
        <v>0</v>
      </c>
      <c r="R686" s="1">
        <f t="shared" si="79"/>
        <v>0</v>
      </c>
      <c r="S686" s="72">
        <f t="shared" si="78"/>
        <v>0</v>
      </c>
      <c r="T686" s="72">
        <f t="shared" si="74"/>
        <v>0</v>
      </c>
      <c r="U686" s="72"/>
      <c r="V686" s="72"/>
    </row>
    <row r="687" spans="1:22" s="1" customFormat="1" x14ac:dyDescent="0.3">
      <c r="A687" s="83"/>
      <c r="B687" s="83"/>
      <c r="C687" s="83"/>
      <c r="D687" s="91"/>
      <c r="E687" s="83"/>
      <c r="F687" s="84"/>
      <c r="G687" s="91"/>
      <c r="H687" s="89"/>
      <c r="I687" s="89"/>
      <c r="J687" s="91"/>
      <c r="K687" s="88"/>
      <c r="L687" s="84"/>
      <c r="M687" s="118"/>
      <c r="N687" s="72">
        <f t="shared" si="75"/>
        <v>0</v>
      </c>
      <c r="O687" s="72">
        <f t="shared" si="73"/>
        <v>0</v>
      </c>
      <c r="P687" s="72">
        <f t="shared" si="76"/>
        <v>0</v>
      </c>
      <c r="Q687" s="72">
        <f t="shared" si="77"/>
        <v>0</v>
      </c>
      <c r="R687" s="1">
        <f t="shared" si="79"/>
        <v>0</v>
      </c>
      <c r="S687" s="72">
        <f t="shared" si="78"/>
        <v>0</v>
      </c>
      <c r="T687" s="72">
        <f t="shared" si="74"/>
        <v>0</v>
      </c>
      <c r="U687" s="72"/>
      <c r="V687" s="72"/>
    </row>
    <row r="688" spans="1:22" s="1" customFormat="1" x14ac:dyDescent="0.3">
      <c r="A688" s="83"/>
      <c r="B688" s="83"/>
      <c r="C688" s="83"/>
      <c r="D688" s="91"/>
      <c r="E688" s="83"/>
      <c r="F688" s="84"/>
      <c r="G688" s="91"/>
      <c r="H688" s="89"/>
      <c r="I688" s="89"/>
      <c r="J688" s="91"/>
      <c r="K688" s="88"/>
      <c r="L688" s="84"/>
      <c r="M688" s="118"/>
      <c r="N688" s="72">
        <f t="shared" si="75"/>
        <v>0</v>
      </c>
      <c r="O688" s="72">
        <f t="shared" si="73"/>
        <v>0</v>
      </c>
      <c r="P688" s="72">
        <f t="shared" si="76"/>
        <v>0</v>
      </c>
      <c r="Q688" s="72">
        <f t="shared" si="77"/>
        <v>0</v>
      </c>
      <c r="R688" s="1">
        <f t="shared" si="79"/>
        <v>0</v>
      </c>
      <c r="S688" s="72">
        <f t="shared" si="78"/>
        <v>0</v>
      </c>
      <c r="T688" s="72">
        <f t="shared" si="74"/>
        <v>0</v>
      </c>
      <c r="U688" s="72"/>
      <c r="V688" s="72"/>
    </row>
    <row r="689" spans="1:22" s="1" customFormat="1" x14ac:dyDescent="0.3">
      <c r="A689" s="83"/>
      <c r="B689" s="83"/>
      <c r="C689" s="83"/>
      <c r="D689" s="91"/>
      <c r="E689" s="83"/>
      <c r="F689" s="84"/>
      <c r="G689" s="91"/>
      <c r="H689" s="89"/>
      <c r="I689" s="89"/>
      <c r="J689" s="91"/>
      <c r="K689" s="88"/>
      <c r="L689" s="84"/>
      <c r="M689" s="118"/>
      <c r="N689" s="72">
        <f t="shared" si="75"/>
        <v>0</v>
      </c>
      <c r="O689" s="72">
        <f t="shared" si="73"/>
        <v>0</v>
      </c>
      <c r="P689" s="72">
        <f t="shared" si="76"/>
        <v>0</v>
      </c>
      <c r="Q689" s="72">
        <f t="shared" si="77"/>
        <v>0</v>
      </c>
      <c r="R689" s="1">
        <f t="shared" si="79"/>
        <v>0</v>
      </c>
      <c r="S689" s="72">
        <f t="shared" si="78"/>
        <v>0</v>
      </c>
      <c r="T689" s="72">
        <f t="shared" si="74"/>
        <v>0</v>
      </c>
      <c r="U689" s="72"/>
      <c r="V689" s="72"/>
    </row>
    <row r="690" spans="1:22" s="1" customFormat="1" x14ac:dyDescent="0.3">
      <c r="A690" s="83"/>
      <c r="B690" s="83"/>
      <c r="C690" s="83"/>
      <c r="D690" s="91"/>
      <c r="E690" s="83"/>
      <c r="F690" s="84"/>
      <c r="G690" s="91"/>
      <c r="H690" s="89"/>
      <c r="I690" s="89"/>
      <c r="J690" s="91"/>
      <c r="K690" s="88"/>
      <c r="L690" s="84"/>
      <c r="M690" s="118"/>
      <c r="N690" s="72">
        <f t="shared" si="75"/>
        <v>0</v>
      </c>
      <c r="O690" s="72">
        <f t="shared" si="73"/>
        <v>0</v>
      </c>
      <c r="P690" s="72">
        <f t="shared" si="76"/>
        <v>0</v>
      </c>
      <c r="Q690" s="72">
        <f t="shared" si="77"/>
        <v>0</v>
      </c>
      <c r="R690" s="1">
        <f t="shared" si="79"/>
        <v>0</v>
      </c>
      <c r="S690" s="72">
        <f t="shared" si="78"/>
        <v>0</v>
      </c>
      <c r="T690" s="72">
        <f t="shared" si="74"/>
        <v>0</v>
      </c>
      <c r="U690" s="72"/>
      <c r="V690" s="72"/>
    </row>
    <row r="691" spans="1:22" s="1" customFormat="1" x14ac:dyDescent="0.3">
      <c r="A691" s="83"/>
      <c r="B691" s="83"/>
      <c r="C691" s="83"/>
      <c r="D691" s="91"/>
      <c r="E691" s="83"/>
      <c r="F691" s="84"/>
      <c r="G691" s="91"/>
      <c r="H691" s="89"/>
      <c r="I691" s="89"/>
      <c r="J691" s="91"/>
      <c r="K691" s="88"/>
      <c r="L691" s="84"/>
      <c r="M691" s="118"/>
      <c r="N691" s="72">
        <f t="shared" si="75"/>
        <v>0</v>
      </c>
      <c r="O691" s="72">
        <f t="shared" si="73"/>
        <v>0</v>
      </c>
      <c r="P691" s="72">
        <f t="shared" si="76"/>
        <v>0</v>
      </c>
      <c r="Q691" s="72">
        <f t="shared" si="77"/>
        <v>0</v>
      </c>
      <c r="R691" s="1">
        <f t="shared" si="79"/>
        <v>0</v>
      </c>
      <c r="S691" s="72">
        <f t="shared" si="78"/>
        <v>0</v>
      </c>
      <c r="T691" s="72">
        <f t="shared" si="74"/>
        <v>0</v>
      </c>
      <c r="U691" s="72"/>
      <c r="V691" s="72"/>
    </row>
    <row r="692" spans="1:22" s="1" customFormat="1" x14ac:dyDescent="0.3">
      <c r="A692" s="83"/>
      <c r="B692" s="83"/>
      <c r="C692" s="83"/>
      <c r="D692" s="91"/>
      <c r="E692" s="83"/>
      <c r="F692" s="84"/>
      <c r="G692" s="91"/>
      <c r="H692" s="89"/>
      <c r="I692" s="89"/>
      <c r="J692" s="91"/>
      <c r="K692" s="88"/>
      <c r="L692" s="84"/>
      <c r="M692" s="118"/>
      <c r="N692" s="72">
        <f t="shared" si="75"/>
        <v>0</v>
      </c>
      <c r="O692" s="72">
        <f t="shared" si="73"/>
        <v>0</v>
      </c>
      <c r="P692" s="72">
        <f t="shared" si="76"/>
        <v>0</v>
      </c>
      <c r="Q692" s="72">
        <f t="shared" si="77"/>
        <v>0</v>
      </c>
      <c r="R692" s="1">
        <f t="shared" si="79"/>
        <v>0</v>
      </c>
      <c r="S692" s="72">
        <f t="shared" si="78"/>
        <v>0</v>
      </c>
      <c r="T692" s="72">
        <f t="shared" si="74"/>
        <v>0</v>
      </c>
      <c r="U692" s="72"/>
      <c r="V692" s="72"/>
    </row>
    <row r="693" spans="1:22" s="1" customFormat="1" x14ac:dyDescent="0.3">
      <c r="A693" s="83"/>
      <c r="B693" s="83"/>
      <c r="C693" s="83"/>
      <c r="D693" s="91"/>
      <c r="E693" s="83"/>
      <c r="F693" s="84"/>
      <c r="G693" s="91"/>
      <c r="H693" s="89"/>
      <c r="I693" s="89"/>
      <c r="J693" s="91"/>
      <c r="K693" s="88"/>
      <c r="L693" s="84"/>
      <c r="M693" s="118"/>
      <c r="N693" s="72">
        <f t="shared" si="75"/>
        <v>0</v>
      </c>
      <c r="O693" s="72">
        <f t="shared" si="73"/>
        <v>0</v>
      </c>
      <c r="P693" s="72">
        <f t="shared" si="76"/>
        <v>0</v>
      </c>
      <c r="Q693" s="72">
        <f t="shared" si="77"/>
        <v>0</v>
      </c>
      <c r="R693" s="1">
        <f t="shared" si="79"/>
        <v>0</v>
      </c>
      <c r="S693" s="72">
        <f t="shared" si="78"/>
        <v>0</v>
      </c>
      <c r="T693" s="72">
        <f t="shared" si="74"/>
        <v>0</v>
      </c>
      <c r="U693" s="72"/>
      <c r="V693" s="72"/>
    </row>
    <row r="694" spans="1:22" s="1" customFormat="1" x14ac:dyDescent="0.3">
      <c r="A694" s="83"/>
      <c r="B694" s="83"/>
      <c r="C694" s="83"/>
      <c r="D694" s="91"/>
      <c r="E694" s="83"/>
      <c r="F694" s="84"/>
      <c r="G694" s="91"/>
      <c r="H694" s="89"/>
      <c r="I694" s="89"/>
      <c r="J694" s="91"/>
      <c r="K694" s="88"/>
      <c r="L694" s="84"/>
      <c r="M694" s="118"/>
      <c r="N694" s="72">
        <f t="shared" si="75"/>
        <v>0</v>
      </c>
      <c r="O694" s="72">
        <f t="shared" ref="O694:O757" si="80">IF(AND(A694&gt;0,B694&lt;&gt;""),IF(C694="",1,0),0)</f>
        <v>0</v>
      </c>
      <c r="P694" s="72">
        <f t="shared" si="76"/>
        <v>0</v>
      </c>
      <c r="Q694" s="72">
        <f t="shared" si="77"/>
        <v>0</v>
      </c>
      <c r="R694" s="1">
        <f t="shared" si="79"/>
        <v>0</v>
      </c>
      <c r="S694" s="72">
        <f t="shared" si="78"/>
        <v>0</v>
      </c>
      <c r="T694" s="72">
        <f t="shared" si="74"/>
        <v>0</v>
      </c>
      <c r="U694" s="72"/>
      <c r="V694" s="72"/>
    </row>
    <row r="695" spans="1:22" s="1" customFormat="1" x14ac:dyDescent="0.3">
      <c r="A695" s="83"/>
      <c r="B695" s="83"/>
      <c r="C695" s="83"/>
      <c r="D695" s="91"/>
      <c r="E695" s="83"/>
      <c r="F695" s="84"/>
      <c r="G695" s="91"/>
      <c r="H695" s="89"/>
      <c r="I695" s="89"/>
      <c r="J695" s="91"/>
      <c r="K695" s="88"/>
      <c r="L695" s="84"/>
      <c r="M695" s="118"/>
      <c r="N695" s="72">
        <f t="shared" si="75"/>
        <v>0</v>
      </c>
      <c r="O695" s="72">
        <f t="shared" si="80"/>
        <v>0</v>
      </c>
      <c r="P695" s="72">
        <f t="shared" si="76"/>
        <v>0</v>
      </c>
      <c r="Q695" s="72">
        <f t="shared" si="77"/>
        <v>0</v>
      </c>
      <c r="R695" s="1">
        <f t="shared" si="79"/>
        <v>0</v>
      </c>
      <c r="S695" s="72">
        <f t="shared" si="78"/>
        <v>0</v>
      </c>
      <c r="T695" s="72">
        <f t="shared" si="74"/>
        <v>0</v>
      </c>
      <c r="U695" s="72"/>
      <c r="V695" s="72"/>
    </row>
    <row r="696" spans="1:22" s="1" customFormat="1" x14ac:dyDescent="0.3">
      <c r="A696" s="83"/>
      <c r="B696" s="83"/>
      <c r="C696" s="83"/>
      <c r="D696" s="91"/>
      <c r="E696" s="83"/>
      <c r="F696" s="84"/>
      <c r="G696" s="91"/>
      <c r="H696" s="89"/>
      <c r="I696" s="89"/>
      <c r="J696" s="91"/>
      <c r="K696" s="88"/>
      <c r="L696" s="84"/>
      <c r="M696" s="118"/>
      <c r="N696" s="72">
        <f t="shared" si="75"/>
        <v>0</v>
      </c>
      <c r="O696" s="72">
        <f t="shared" si="80"/>
        <v>0</v>
      </c>
      <c r="P696" s="72">
        <f t="shared" si="76"/>
        <v>0</v>
      </c>
      <c r="Q696" s="72">
        <f t="shared" si="77"/>
        <v>0</v>
      </c>
      <c r="R696" s="1">
        <f t="shared" si="79"/>
        <v>0</v>
      </c>
      <c r="S696" s="72">
        <f t="shared" si="78"/>
        <v>0</v>
      </c>
      <c r="T696" s="72">
        <f t="shared" si="74"/>
        <v>0</v>
      </c>
      <c r="U696" s="72"/>
      <c r="V696" s="72"/>
    </row>
    <row r="697" spans="1:22" s="1" customFormat="1" x14ac:dyDescent="0.3">
      <c r="A697" s="83"/>
      <c r="B697" s="83"/>
      <c r="C697" s="83"/>
      <c r="D697" s="91"/>
      <c r="E697" s="83"/>
      <c r="F697" s="84"/>
      <c r="G697" s="91"/>
      <c r="H697" s="89"/>
      <c r="I697" s="89"/>
      <c r="J697" s="91"/>
      <c r="K697" s="88"/>
      <c r="L697" s="84"/>
      <c r="M697" s="118"/>
      <c r="N697" s="72">
        <f t="shared" si="75"/>
        <v>0</v>
      </c>
      <c r="O697" s="72">
        <f t="shared" si="80"/>
        <v>0</v>
      </c>
      <c r="P697" s="72">
        <f t="shared" si="76"/>
        <v>0</v>
      </c>
      <c r="Q697" s="72">
        <f t="shared" si="77"/>
        <v>0</v>
      </c>
      <c r="R697" s="1">
        <f t="shared" si="79"/>
        <v>0</v>
      </c>
      <c r="S697" s="72">
        <f t="shared" si="78"/>
        <v>0</v>
      </c>
      <c r="T697" s="72">
        <f t="shared" si="74"/>
        <v>0</v>
      </c>
      <c r="U697" s="72"/>
      <c r="V697" s="72"/>
    </row>
    <row r="698" spans="1:22" s="1" customFormat="1" x14ac:dyDescent="0.3">
      <c r="A698" s="83"/>
      <c r="B698" s="83"/>
      <c r="C698" s="83"/>
      <c r="D698" s="91"/>
      <c r="E698" s="83"/>
      <c r="F698" s="84"/>
      <c r="G698" s="91"/>
      <c r="H698" s="89"/>
      <c r="I698" s="89"/>
      <c r="J698" s="91"/>
      <c r="K698" s="88"/>
      <c r="L698" s="84"/>
      <c r="M698" s="118"/>
      <c r="N698" s="72">
        <f t="shared" si="75"/>
        <v>0</v>
      </c>
      <c r="O698" s="72">
        <f t="shared" si="80"/>
        <v>0</v>
      </c>
      <c r="P698" s="72">
        <f t="shared" si="76"/>
        <v>0</v>
      </c>
      <c r="Q698" s="72">
        <f t="shared" si="77"/>
        <v>0</v>
      </c>
      <c r="R698" s="1">
        <f t="shared" si="79"/>
        <v>0</v>
      </c>
      <c r="S698" s="72">
        <f t="shared" si="78"/>
        <v>0</v>
      </c>
      <c r="T698" s="72">
        <f t="shared" si="74"/>
        <v>0</v>
      </c>
      <c r="U698" s="72"/>
      <c r="V698" s="72"/>
    </row>
    <row r="699" spans="1:22" s="1" customFormat="1" x14ac:dyDescent="0.3">
      <c r="A699" s="83"/>
      <c r="B699" s="83"/>
      <c r="C699" s="83"/>
      <c r="D699" s="91"/>
      <c r="E699" s="83"/>
      <c r="F699" s="84"/>
      <c r="G699" s="91"/>
      <c r="H699" s="89"/>
      <c r="I699" s="89"/>
      <c r="J699" s="91"/>
      <c r="K699" s="88"/>
      <c r="L699" s="84"/>
      <c r="M699" s="118"/>
      <c r="N699" s="72">
        <f t="shared" si="75"/>
        <v>0</v>
      </c>
      <c r="O699" s="72">
        <f t="shared" si="80"/>
        <v>0</v>
      </c>
      <c r="P699" s="72">
        <f t="shared" si="76"/>
        <v>0</v>
      </c>
      <c r="Q699" s="72">
        <f t="shared" si="77"/>
        <v>0</v>
      </c>
      <c r="R699" s="1">
        <f t="shared" si="79"/>
        <v>0</v>
      </c>
      <c r="S699" s="72">
        <f t="shared" si="78"/>
        <v>0</v>
      </c>
      <c r="T699" s="72">
        <f t="shared" si="74"/>
        <v>0</v>
      </c>
      <c r="U699" s="72"/>
      <c r="V699" s="72"/>
    </row>
    <row r="700" spans="1:22" s="1" customFormat="1" x14ac:dyDescent="0.3">
      <c r="A700" s="83"/>
      <c r="B700" s="83"/>
      <c r="C700" s="83"/>
      <c r="D700" s="91"/>
      <c r="E700" s="83"/>
      <c r="F700" s="84"/>
      <c r="G700" s="91"/>
      <c r="H700" s="89"/>
      <c r="I700" s="89"/>
      <c r="J700" s="91"/>
      <c r="K700" s="88"/>
      <c r="L700" s="84"/>
      <c r="M700" s="118"/>
      <c r="N700" s="72">
        <f t="shared" si="75"/>
        <v>0</v>
      </c>
      <c r="O700" s="72">
        <f t="shared" si="80"/>
        <v>0</v>
      </c>
      <c r="P700" s="72">
        <f t="shared" si="76"/>
        <v>0</v>
      </c>
      <c r="Q700" s="72">
        <f t="shared" si="77"/>
        <v>0</v>
      </c>
      <c r="R700" s="1">
        <f t="shared" si="79"/>
        <v>0</v>
      </c>
      <c r="S700" s="72">
        <f t="shared" si="78"/>
        <v>0</v>
      </c>
      <c r="T700" s="72">
        <f t="shared" si="74"/>
        <v>0</v>
      </c>
      <c r="U700" s="72"/>
      <c r="V700" s="72"/>
    </row>
    <row r="701" spans="1:22" s="1" customFormat="1" x14ac:dyDescent="0.3">
      <c r="A701" s="83"/>
      <c r="B701" s="83"/>
      <c r="C701" s="83"/>
      <c r="D701" s="91"/>
      <c r="E701" s="83"/>
      <c r="F701" s="84"/>
      <c r="G701" s="91"/>
      <c r="H701" s="89"/>
      <c r="I701" s="89"/>
      <c r="J701" s="91"/>
      <c r="K701" s="88"/>
      <c r="L701" s="84"/>
      <c r="M701" s="118"/>
      <c r="N701" s="72">
        <f t="shared" si="75"/>
        <v>0</v>
      </c>
      <c r="O701" s="72">
        <f t="shared" si="80"/>
        <v>0</v>
      </c>
      <c r="P701" s="72">
        <f t="shared" si="76"/>
        <v>0</v>
      </c>
      <c r="Q701" s="72">
        <f t="shared" si="77"/>
        <v>0</v>
      </c>
      <c r="R701" s="1">
        <f t="shared" si="79"/>
        <v>0</v>
      </c>
      <c r="S701" s="72">
        <f t="shared" si="78"/>
        <v>0</v>
      </c>
      <c r="T701" s="72">
        <f t="shared" si="74"/>
        <v>0</v>
      </c>
      <c r="U701" s="72"/>
      <c r="V701" s="72"/>
    </row>
    <row r="702" spans="1:22" s="1" customFormat="1" x14ac:dyDescent="0.3">
      <c r="A702" s="83"/>
      <c r="B702" s="83"/>
      <c r="C702" s="83"/>
      <c r="D702" s="91"/>
      <c r="E702" s="83"/>
      <c r="F702" s="84"/>
      <c r="G702" s="91"/>
      <c r="H702" s="89"/>
      <c r="I702" s="89"/>
      <c r="J702" s="91"/>
      <c r="K702" s="88"/>
      <c r="L702" s="84"/>
      <c r="M702" s="118"/>
      <c r="N702" s="72">
        <f t="shared" si="75"/>
        <v>0</v>
      </c>
      <c r="O702" s="72">
        <f t="shared" si="80"/>
        <v>0</v>
      </c>
      <c r="P702" s="72">
        <f t="shared" si="76"/>
        <v>0</v>
      </c>
      <c r="Q702" s="72">
        <f t="shared" si="77"/>
        <v>0</v>
      </c>
      <c r="R702" s="1">
        <f t="shared" si="79"/>
        <v>0</v>
      </c>
      <c r="S702" s="72">
        <f t="shared" si="78"/>
        <v>0</v>
      </c>
      <c r="T702" s="72">
        <f t="shared" si="74"/>
        <v>0</v>
      </c>
      <c r="U702" s="72"/>
      <c r="V702" s="72"/>
    </row>
    <row r="703" spans="1:22" s="1" customFormat="1" x14ac:dyDescent="0.3">
      <c r="A703" s="83"/>
      <c r="B703" s="83"/>
      <c r="C703" s="83"/>
      <c r="D703" s="91"/>
      <c r="E703" s="83"/>
      <c r="F703" s="84"/>
      <c r="G703" s="91"/>
      <c r="H703" s="89"/>
      <c r="I703" s="89"/>
      <c r="J703" s="91"/>
      <c r="K703" s="88"/>
      <c r="L703" s="84"/>
      <c r="M703" s="118"/>
      <c r="N703" s="72">
        <f t="shared" si="75"/>
        <v>0</v>
      </c>
      <c r="O703" s="72">
        <f t="shared" si="80"/>
        <v>0</v>
      </c>
      <c r="P703" s="72">
        <f t="shared" si="76"/>
        <v>0</v>
      </c>
      <c r="Q703" s="72">
        <f t="shared" si="77"/>
        <v>0</v>
      </c>
      <c r="R703" s="1">
        <f t="shared" si="79"/>
        <v>0</v>
      </c>
      <c r="S703" s="72">
        <f t="shared" si="78"/>
        <v>0</v>
      </c>
      <c r="T703" s="72">
        <f t="shared" si="74"/>
        <v>0</v>
      </c>
      <c r="U703" s="72"/>
      <c r="V703" s="72"/>
    </row>
    <row r="704" spans="1:22" s="1" customFormat="1" x14ac:dyDescent="0.3">
      <c r="A704" s="83"/>
      <c r="B704" s="83"/>
      <c r="C704" s="83"/>
      <c r="D704" s="91"/>
      <c r="E704" s="83"/>
      <c r="F704" s="84"/>
      <c r="G704" s="91"/>
      <c r="H704" s="89"/>
      <c r="I704" s="89"/>
      <c r="J704" s="91"/>
      <c r="K704" s="88"/>
      <c r="L704" s="84"/>
      <c r="M704" s="118"/>
      <c r="N704" s="72">
        <f t="shared" si="75"/>
        <v>0</v>
      </c>
      <c r="O704" s="72">
        <f t="shared" si="80"/>
        <v>0</v>
      </c>
      <c r="P704" s="72">
        <f t="shared" si="76"/>
        <v>0</v>
      </c>
      <c r="Q704" s="72">
        <f t="shared" si="77"/>
        <v>0</v>
      </c>
      <c r="R704" s="1">
        <f t="shared" si="79"/>
        <v>0</v>
      </c>
      <c r="S704" s="72">
        <f t="shared" si="78"/>
        <v>0</v>
      </c>
      <c r="T704" s="72">
        <f t="shared" si="74"/>
        <v>0</v>
      </c>
      <c r="U704" s="72"/>
      <c r="V704" s="72"/>
    </row>
    <row r="705" spans="1:22" s="1" customFormat="1" x14ac:dyDescent="0.3">
      <c r="A705" s="83"/>
      <c r="B705" s="83"/>
      <c r="C705" s="83"/>
      <c r="D705" s="91"/>
      <c r="E705" s="83"/>
      <c r="F705" s="84"/>
      <c r="G705" s="91"/>
      <c r="H705" s="89"/>
      <c r="I705" s="89"/>
      <c r="J705" s="91"/>
      <c r="K705" s="88"/>
      <c r="L705" s="84"/>
      <c r="M705" s="118"/>
      <c r="N705" s="72">
        <f t="shared" si="75"/>
        <v>0</v>
      </c>
      <c r="O705" s="72">
        <f t="shared" si="80"/>
        <v>0</v>
      </c>
      <c r="P705" s="72">
        <f t="shared" si="76"/>
        <v>0</v>
      </c>
      <c r="Q705" s="72">
        <f t="shared" si="77"/>
        <v>0</v>
      </c>
      <c r="R705" s="1">
        <f t="shared" si="79"/>
        <v>0</v>
      </c>
      <c r="S705" s="72">
        <f t="shared" si="78"/>
        <v>0</v>
      </c>
      <c r="T705" s="72">
        <f t="shared" si="74"/>
        <v>0</v>
      </c>
      <c r="U705" s="72"/>
      <c r="V705" s="72"/>
    </row>
    <row r="706" spans="1:22" s="1" customFormat="1" x14ac:dyDescent="0.3">
      <c r="A706" s="83"/>
      <c r="B706" s="83"/>
      <c r="C706" s="83"/>
      <c r="D706" s="91"/>
      <c r="E706" s="83"/>
      <c r="F706" s="84"/>
      <c r="G706" s="91"/>
      <c r="H706" s="89"/>
      <c r="I706" s="89"/>
      <c r="J706" s="91"/>
      <c r="K706" s="88"/>
      <c r="L706" s="84"/>
      <c r="M706" s="118"/>
      <c r="N706" s="72">
        <f t="shared" si="75"/>
        <v>0</v>
      </c>
      <c r="O706" s="72">
        <f t="shared" si="80"/>
        <v>0</v>
      </c>
      <c r="P706" s="72">
        <f t="shared" si="76"/>
        <v>0</v>
      </c>
      <c r="Q706" s="72">
        <f t="shared" si="77"/>
        <v>0</v>
      </c>
      <c r="R706" s="1">
        <f t="shared" si="79"/>
        <v>0</v>
      </c>
      <c r="S706" s="72">
        <f t="shared" si="78"/>
        <v>0</v>
      </c>
      <c r="T706" s="72">
        <f t="shared" si="74"/>
        <v>0</v>
      </c>
      <c r="U706" s="72"/>
      <c r="V706" s="72"/>
    </row>
    <row r="707" spans="1:22" s="1" customFormat="1" x14ac:dyDescent="0.3">
      <c r="A707" s="83"/>
      <c r="B707" s="83"/>
      <c r="C707" s="83"/>
      <c r="D707" s="91"/>
      <c r="E707" s="83"/>
      <c r="F707" s="84"/>
      <c r="G707" s="91"/>
      <c r="H707" s="89"/>
      <c r="I707" s="89"/>
      <c r="J707" s="91"/>
      <c r="K707" s="88"/>
      <c r="L707" s="84"/>
      <c r="M707" s="118"/>
      <c r="N707" s="72">
        <f t="shared" si="75"/>
        <v>0</v>
      </c>
      <c r="O707" s="72">
        <f t="shared" si="80"/>
        <v>0</v>
      </c>
      <c r="P707" s="72">
        <f t="shared" si="76"/>
        <v>0</v>
      </c>
      <c r="Q707" s="72">
        <f t="shared" si="77"/>
        <v>0</v>
      </c>
      <c r="R707" s="1">
        <f t="shared" si="79"/>
        <v>0</v>
      </c>
      <c r="S707" s="72">
        <f t="shared" si="78"/>
        <v>0</v>
      </c>
      <c r="T707" s="72">
        <f t="shared" si="74"/>
        <v>0</v>
      </c>
      <c r="U707" s="72"/>
      <c r="V707" s="72"/>
    </row>
    <row r="708" spans="1:22" s="1" customFormat="1" x14ac:dyDescent="0.3">
      <c r="A708" s="83"/>
      <c r="B708" s="83"/>
      <c r="C708" s="83"/>
      <c r="D708" s="91"/>
      <c r="E708" s="83"/>
      <c r="F708" s="84"/>
      <c r="G708" s="91"/>
      <c r="H708" s="89"/>
      <c r="I708" s="89"/>
      <c r="J708" s="91"/>
      <c r="K708" s="88"/>
      <c r="L708" s="84"/>
      <c r="M708" s="118"/>
      <c r="N708" s="72">
        <f t="shared" si="75"/>
        <v>0</v>
      </c>
      <c r="O708" s="72">
        <f t="shared" si="80"/>
        <v>0</v>
      </c>
      <c r="P708" s="72">
        <f t="shared" si="76"/>
        <v>0</v>
      </c>
      <c r="Q708" s="72">
        <f t="shared" si="77"/>
        <v>0</v>
      </c>
      <c r="R708" s="1">
        <f t="shared" si="79"/>
        <v>0</v>
      </c>
      <c r="S708" s="72">
        <f t="shared" si="78"/>
        <v>0</v>
      </c>
      <c r="T708" s="72">
        <f t="shared" si="74"/>
        <v>0</v>
      </c>
      <c r="U708" s="72"/>
      <c r="V708" s="72"/>
    </row>
    <row r="709" spans="1:22" s="1" customFormat="1" x14ac:dyDescent="0.3">
      <c r="A709" s="83"/>
      <c r="B709" s="83"/>
      <c r="C709" s="83"/>
      <c r="D709" s="91"/>
      <c r="E709" s="83"/>
      <c r="F709" s="84"/>
      <c r="G709" s="91"/>
      <c r="H709" s="89"/>
      <c r="I709" s="89"/>
      <c r="J709" s="91"/>
      <c r="K709" s="88"/>
      <c r="L709" s="84"/>
      <c r="M709" s="118"/>
      <c r="N709" s="72">
        <f t="shared" si="75"/>
        <v>0</v>
      </c>
      <c r="O709" s="72">
        <f t="shared" si="80"/>
        <v>0</v>
      </c>
      <c r="P709" s="72">
        <f t="shared" si="76"/>
        <v>0</v>
      </c>
      <c r="Q709" s="72">
        <f t="shared" si="77"/>
        <v>0</v>
      </c>
      <c r="R709" s="1">
        <f t="shared" si="79"/>
        <v>0</v>
      </c>
      <c r="S709" s="72">
        <f t="shared" si="78"/>
        <v>0</v>
      </c>
      <c r="T709" s="72">
        <f t="shared" si="74"/>
        <v>0</v>
      </c>
      <c r="U709" s="72"/>
      <c r="V709" s="72"/>
    </row>
    <row r="710" spans="1:22" s="1" customFormat="1" x14ac:dyDescent="0.3">
      <c r="A710" s="83"/>
      <c r="B710" s="83"/>
      <c r="C710" s="83"/>
      <c r="D710" s="91"/>
      <c r="E710" s="83"/>
      <c r="F710" s="84"/>
      <c r="G710" s="91"/>
      <c r="H710" s="89"/>
      <c r="I710" s="89"/>
      <c r="J710" s="91"/>
      <c r="K710" s="88"/>
      <c r="L710" s="84"/>
      <c r="M710" s="118"/>
      <c r="N710" s="72">
        <f t="shared" si="75"/>
        <v>0</v>
      </c>
      <c r="O710" s="72">
        <f t="shared" si="80"/>
        <v>0</v>
      </c>
      <c r="P710" s="72">
        <f t="shared" si="76"/>
        <v>0</v>
      </c>
      <c r="Q710" s="72">
        <f t="shared" si="77"/>
        <v>0</v>
      </c>
      <c r="R710" s="1">
        <f t="shared" si="79"/>
        <v>0</v>
      </c>
      <c r="S710" s="72">
        <f t="shared" si="78"/>
        <v>0</v>
      </c>
      <c r="T710" s="72">
        <f t="shared" si="74"/>
        <v>0</v>
      </c>
      <c r="U710" s="72"/>
      <c r="V710" s="72"/>
    </row>
    <row r="711" spans="1:22" s="1" customFormat="1" x14ac:dyDescent="0.3">
      <c r="A711" s="83"/>
      <c r="B711" s="83"/>
      <c r="C711" s="83"/>
      <c r="D711" s="91"/>
      <c r="E711" s="83"/>
      <c r="F711" s="84"/>
      <c r="G711" s="91"/>
      <c r="H711" s="89"/>
      <c r="I711" s="89"/>
      <c r="J711" s="91"/>
      <c r="K711" s="88"/>
      <c r="L711" s="84"/>
      <c r="M711" s="118"/>
      <c r="N711" s="72">
        <f t="shared" si="75"/>
        <v>0</v>
      </c>
      <c r="O711" s="72">
        <f t="shared" si="80"/>
        <v>0</v>
      </c>
      <c r="P711" s="72">
        <f t="shared" si="76"/>
        <v>0</v>
      </c>
      <c r="Q711" s="72">
        <f t="shared" si="77"/>
        <v>0</v>
      </c>
      <c r="R711" s="1">
        <f t="shared" si="79"/>
        <v>0</v>
      </c>
      <c r="S711" s="72">
        <f t="shared" si="78"/>
        <v>0</v>
      </c>
      <c r="T711" s="72">
        <f t="shared" ref="T711:T774" si="81">IF(B711&lt;&gt;"",IF(SUM(G711:J711)&gt;0,0,IF(D711&gt;0,0,1)),0)</f>
        <v>0</v>
      </c>
      <c r="U711" s="72"/>
      <c r="V711" s="72"/>
    </row>
    <row r="712" spans="1:22" s="1" customFormat="1" x14ac:dyDescent="0.3">
      <c r="A712" s="83"/>
      <c r="B712" s="83"/>
      <c r="C712" s="83"/>
      <c r="D712" s="91"/>
      <c r="E712" s="83"/>
      <c r="F712" s="84"/>
      <c r="G712" s="91"/>
      <c r="H712" s="89"/>
      <c r="I712" s="89"/>
      <c r="J712" s="91"/>
      <c r="K712" s="88"/>
      <c r="L712" s="84"/>
      <c r="M712" s="118"/>
      <c r="N712" s="72">
        <f t="shared" ref="N712:N775" si="82">IF(C712&lt;&gt;"",IF(B712="",1,0),0)</f>
        <v>0</v>
      </c>
      <c r="O712" s="72">
        <f t="shared" si="80"/>
        <v>0</v>
      </c>
      <c r="P712" s="72">
        <f t="shared" ref="P712:P775" si="83">IF(OR(H712&gt;0,G712&gt;0),IF(E712="",1,0),0)</f>
        <v>0</v>
      </c>
      <c r="Q712" s="72">
        <f t="shared" ref="Q712:Q775" si="84">IF(E712&lt;&gt;"",IF(F712&gt;0,0,1),0)</f>
        <v>0</v>
      </c>
      <c r="R712" s="1">
        <f t="shared" si="79"/>
        <v>0</v>
      </c>
      <c r="S712" s="72">
        <f t="shared" si="78"/>
        <v>0</v>
      </c>
      <c r="T712" s="72">
        <f t="shared" si="81"/>
        <v>0</v>
      </c>
      <c r="U712" s="72"/>
      <c r="V712" s="72"/>
    </row>
    <row r="713" spans="1:22" s="1" customFormat="1" x14ac:dyDescent="0.3">
      <c r="A713" s="83"/>
      <c r="B713" s="83"/>
      <c r="C713" s="83"/>
      <c r="D713" s="91"/>
      <c r="E713" s="83"/>
      <c r="F713" s="84"/>
      <c r="G713" s="91"/>
      <c r="H713" s="89"/>
      <c r="I713" s="89"/>
      <c r="J713" s="91"/>
      <c r="K713" s="88"/>
      <c r="L713" s="84"/>
      <c r="M713" s="118"/>
      <c r="N713" s="72">
        <f t="shared" si="82"/>
        <v>0</v>
      </c>
      <c r="O713" s="72">
        <f t="shared" si="80"/>
        <v>0</v>
      </c>
      <c r="P713" s="72">
        <f t="shared" si="83"/>
        <v>0</v>
      </c>
      <c r="Q713" s="72">
        <f t="shared" si="84"/>
        <v>0</v>
      </c>
      <c r="R713" s="1">
        <f t="shared" si="79"/>
        <v>0</v>
      </c>
      <c r="S713" s="72">
        <f t="shared" si="78"/>
        <v>0</v>
      </c>
      <c r="T713" s="72">
        <f t="shared" si="81"/>
        <v>0</v>
      </c>
      <c r="U713" s="72"/>
      <c r="V713" s="72"/>
    </row>
    <row r="714" spans="1:22" s="1" customFormat="1" x14ac:dyDescent="0.3">
      <c r="A714" s="83"/>
      <c r="B714" s="83"/>
      <c r="C714" s="83"/>
      <c r="D714" s="91"/>
      <c r="E714" s="83"/>
      <c r="F714" s="84"/>
      <c r="G714" s="91"/>
      <c r="H714" s="89"/>
      <c r="I714" s="89"/>
      <c r="J714" s="91"/>
      <c r="K714" s="88"/>
      <c r="L714" s="84"/>
      <c r="M714" s="118"/>
      <c r="N714" s="72">
        <f t="shared" si="82"/>
        <v>0</v>
      </c>
      <c r="O714" s="72">
        <f t="shared" si="80"/>
        <v>0</v>
      </c>
      <c r="P714" s="72">
        <f t="shared" si="83"/>
        <v>0</v>
      </c>
      <c r="Q714" s="72">
        <f t="shared" si="84"/>
        <v>0</v>
      </c>
      <c r="R714" s="1">
        <f t="shared" si="79"/>
        <v>0</v>
      </c>
      <c r="S714" s="72">
        <f t="shared" si="78"/>
        <v>0</v>
      </c>
      <c r="T714" s="72">
        <f t="shared" si="81"/>
        <v>0</v>
      </c>
      <c r="U714" s="72"/>
      <c r="V714" s="72"/>
    </row>
    <row r="715" spans="1:22" s="1" customFormat="1" x14ac:dyDescent="0.3">
      <c r="A715" s="83"/>
      <c r="B715" s="83"/>
      <c r="C715" s="83"/>
      <c r="D715" s="91"/>
      <c r="E715" s="83"/>
      <c r="F715" s="84"/>
      <c r="G715" s="91"/>
      <c r="H715" s="89"/>
      <c r="I715" s="89"/>
      <c r="J715" s="91"/>
      <c r="K715" s="88"/>
      <c r="L715" s="84"/>
      <c r="M715" s="118"/>
      <c r="N715" s="72">
        <f t="shared" si="82"/>
        <v>0</v>
      </c>
      <c r="O715" s="72">
        <f t="shared" si="80"/>
        <v>0</v>
      </c>
      <c r="P715" s="72">
        <f t="shared" si="83"/>
        <v>0</v>
      </c>
      <c r="Q715" s="72">
        <f t="shared" si="84"/>
        <v>0</v>
      </c>
      <c r="R715" s="1">
        <f t="shared" si="79"/>
        <v>0</v>
      </c>
      <c r="S715" s="72">
        <f t="shared" si="78"/>
        <v>0</v>
      </c>
      <c r="T715" s="72">
        <f t="shared" si="81"/>
        <v>0</v>
      </c>
      <c r="U715" s="72"/>
      <c r="V715" s="72"/>
    </row>
    <row r="716" spans="1:22" s="1" customFormat="1" x14ac:dyDescent="0.3">
      <c r="A716" s="83"/>
      <c r="B716" s="83"/>
      <c r="C716" s="83"/>
      <c r="D716" s="91"/>
      <c r="E716" s="83"/>
      <c r="F716" s="84"/>
      <c r="G716" s="91"/>
      <c r="H716" s="89"/>
      <c r="I716" s="89"/>
      <c r="J716" s="91"/>
      <c r="K716" s="88"/>
      <c r="L716" s="84"/>
      <c r="M716" s="118"/>
      <c r="N716" s="72">
        <f t="shared" si="82"/>
        <v>0</v>
      </c>
      <c r="O716" s="72">
        <f t="shared" si="80"/>
        <v>0</v>
      </c>
      <c r="P716" s="72">
        <f t="shared" si="83"/>
        <v>0</v>
      </c>
      <c r="Q716" s="72">
        <f t="shared" si="84"/>
        <v>0</v>
      </c>
      <c r="R716" s="1">
        <f t="shared" si="79"/>
        <v>0</v>
      </c>
      <c r="S716" s="72">
        <f t="shared" si="78"/>
        <v>0</v>
      </c>
      <c r="T716" s="72">
        <f t="shared" si="81"/>
        <v>0</v>
      </c>
      <c r="U716" s="72"/>
      <c r="V716" s="72"/>
    </row>
    <row r="717" spans="1:22" s="1" customFormat="1" x14ac:dyDescent="0.3">
      <c r="A717" s="83"/>
      <c r="B717" s="83"/>
      <c r="C717" s="83"/>
      <c r="D717" s="91"/>
      <c r="E717" s="83"/>
      <c r="F717" s="84"/>
      <c r="G717" s="91"/>
      <c r="H717" s="89"/>
      <c r="I717" s="89"/>
      <c r="J717" s="91"/>
      <c r="K717" s="88"/>
      <c r="L717" s="84"/>
      <c r="M717" s="118"/>
      <c r="N717" s="72">
        <f t="shared" si="82"/>
        <v>0</v>
      </c>
      <c r="O717" s="72">
        <f t="shared" si="80"/>
        <v>0</v>
      </c>
      <c r="P717" s="72">
        <f t="shared" si="83"/>
        <v>0</v>
      </c>
      <c r="Q717" s="72">
        <f t="shared" si="84"/>
        <v>0</v>
      </c>
      <c r="R717" s="1">
        <f t="shared" si="79"/>
        <v>0</v>
      </c>
      <c r="S717" s="72">
        <f t="shared" si="78"/>
        <v>0</v>
      </c>
      <c r="T717" s="72">
        <f t="shared" si="81"/>
        <v>0</v>
      </c>
      <c r="U717" s="72"/>
      <c r="V717" s="72"/>
    </row>
    <row r="718" spans="1:22" s="1" customFormat="1" x14ac:dyDescent="0.3">
      <c r="A718" s="83"/>
      <c r="B718" s="83"/>
      <c r="C718" s="83"/>
      <c r="D718" s="91"/>
      <c r="E718" s="83"/>
      <c r="F718" s="84"/>
      <c r="G718" s="91"/>
      <c r="H718" s="89"/>
      <c r="I718" s="89"/>
      <c r="J718" s="91"/>
      <c r="K718" s="88"/>
      <c r="L718" s="84"/>
      <c r="M718" s="118"/>
      <c r="N718" s="72">
        <f t="shared" si="82"/>
        <v>0</v>
      </c>
      <c r="O718" s="72">
        <f t="shared" si="80"/>
        <v>0</v>
      </c>
      <c r="P718" s="72">
        <f t="shared" si="83"/>
        <v>0</v>
      </c>
      <c r="Q718" s="72">
        <f t="shared" si="84"/>
        <v>0</v>
      </c>
      <c r="R718" s="1">
        <f t="shared" si="79"/>
        <v>0</v>
      </c>
      <c r="S718" s="72">
        <f t="shared" si="78"/>
        <v>0</v>
      </c>
      <c r="T718" s="72">
        <f t="shared" si="81"/>
        <v>0</v>
      </c>
      <c r="U718" s="72"/>
      <c r="V718" s="72"/>
    </row>
    <row r="719" spans="1:22" s="1" customFormat="1" x14ac:dyDescent="0.3">
      <c r="A719" s="83"/>
      <c r="B719" s="83"/>
      <c r="C719" s="83"/>
      <c r="D719" s="91"/>
      <c r="E719" s="83"/>
      <c r="F719" s="84"/>
      <c r="G719" s="91"/>
      <c r="H719" s="89"/>
      <c r="I719" s="89"/>
      <c r="J719" s="91"/>
      <c r="K719" s="88"/>
      <c r="L719" s="84"/>
      <c r="M719" s="118"/>
      <c r="N719" s="72">
        <f t="shared" si="82"/>
        <v>0</v>
      </c>
      <c r="O719" s="72">
        <f t="shared" si="80"/>
        <v>0</v>
      </c>
      <c r="P719" s="72">
        <f t="shared" si="83"/>
        <v>0</v>
      </c>
      <c r="Q719" s="72">
        <f t="shared" si="84"/>
        <v>0</v>
      </c>
      <c r="R719" s="1">
        <f t="shared" si="79"/>
        <v>0</v>
      </c>
      <c r="S719" s="72">
        <f t="shared" si="78"/>
        <v>0</v>
      </c>
      <c r="T719" s="72">
        <f t="shared" si="81"/>
        <v>0</v>
      </c>
      <c r="U719" s="72"/>
      <c r="V719" s="72"/>
    </row>
    <row r="720" spans="1:22" s="1" customFormat="1" x14ac:dyDescent="0.3">
      <c r="A720" s="83"/>
      <c r="B720" s="83"/>
      <c r="C720" s="83"/>
      <c r="D720" s="91"/>
      <c r="E720" s="83"/>
      <c r="F720" s="84"/>
      <c r="G720" s="91"/>
      <c r="H720" s="89"/>
      <c r="I720" s="89"/>
      <c r="J720" s="91"/>
      <c r="K720" s="88"/>
      <c r="L720" s="84"/>
      <c r="M720" s="118"/>
      <c r="N720" s="72">
        <f t="shared" si="82"/>
        <v>0</v>
      </c>
      <c r="O720" s="72">
        <f t="shared" si="80"/>
        <v>0</v>
      </c>
      <c r="P720" s="72">
        <f t="shared" si="83"/>
        <v>0</v>
      </c>
      <c r="Q720" s="72">
        <f t="shared" si="84"/>
        <v>0</v>
      </c>
      <c r="R720" s="1">
        <f t="shared" si="79"/>
        <v>0</v>
      </c>
      <c r="S720" s="72">
        <f t="shared" si="78"/>
        <v>0</v>
      </c>
      <c r="T720" s="72">
        <f t="shared" si="81"/>
        <v>0</v>
      </c>
      <c r="U720" s="72"/>
      <c r="V720" s="72"/>
    </row>
    <row r="721" spans="1:22" s="1" customFormat="1" x14ac:dyDescent="0.3">
      <c r="A721" s="83"/>
      <c r="B721" s="83"/>
      <c r="C721" s="83"/>
      <c r="D721" s="91"/>
      <c r="E721" s="83"/>
      <c r="F721" s="84"/>
      <c r="G721" s="91"/>
      <c r="H721" s="89"/>
      <c r="I721" s="89"/>
      <c r="J721" s="91"/>
      <c r="K721" s="88"/>
      <c r="L721" s="84"/>
      <c r="M721" s="118"/>
      <c r="N721" s="72">
        <f t="shared" si="82"/>
        <v>0</v>
      </c>
      <c r="O721" s="72">
        <f t="shared" si="80"/>
        <v>0</v>
      </c>
      <c r="P721" s="72">
        <f t="shared" si="83"/>
        <v>0</v>
      </c>
      <c r="Q721" s="72">
        <f t="shared" si="84"/>
        <v>0</v>
      </c>
      <c r="R721" s="1">
        <f t="shared" si="79"/>
        <v>0</v>
      </c>
      <c r="S721" s="72">
        <f t="shared" si="78"/>
        <v>0</v>
      </c>
      <c r="T721" s="72">
        <f t="shared" si="81"/>
        <v>0</v>
      </c>
      <c r="U721" s="72"/>
      <c r="V721" s="72"/>
    </row>
    <row r="722" spans="1:22" s="1" customFormat="1" x14ac:dyDescent="0.3">
      <c r="A722" s="83"/>
      <c r="B722" s="83"/>
      <c r="C722" s="83"/>
      <c r="D722" s="91"/>
      <c r="E722" s="83"/>
      <c r="F722" s="84"/>
      <c r="G722" s="91"/>
      <c r="H722" s="89"/>
      <c r="I722" s="89"/>
      <c r="J722" s="91"/>
      <c r="K722" s="88"/>
      <c r="L722" s="84"/>
      <c r="M722" s="118"/>
      <c r="N722" s="72">
        <f t="shared" si="82"/>
        <v>0</v>
      </c>
      <c r="O722" s="72">
        <f t="shared" si="80"/>
        <v>0</v>
      </c>
      <c r="P722" s="72">
        <f t="shared" si="83"/>
        <v>0</v>
      </c>
      <c r="Q722" s="72">
        <f t="shared" si="84"/>
        <v>0</v>
      </c>
      <c r="R722" s="1">
        <f t="shared" si="79"/>
        <v>0</v>
      </c>
      <c r="S722" s="72">
        <f t="shared" si="78"/>
        <v>0</v>
      </c>
      <c r="T722" s="72">
        <f t="shared" si="81"/>
        <v>0</v>
      </c>
      <c r="U722" s="72"/>
      <c r="V722" s="72"/>
    </row>
    <row r="723" spans="1:22" s="1" customFormat="1" x14ac:dyDescent="0.3">
      <c r="A723" s="83"/>
      <c r="B723" s="83"/>
      <c r="C723" s="83"/>
      <c r="D723" s="91"/>
      <c r="E723" s="83"/>
      <c r="F723" s="84"/>
      <c r="G723" s="91"/>
      <c r="H723" s="89"/>
      <c r="I723" s="89"/>
      <c r="J723" s="91"/>
      <c r="K723" s="88"/>
      <c r="L723" s="84"/>
      <c r="M723" s="118"/>
      <c r="N723" s="72">
        <f t="shared" si="82"/>
        <v>0</v>
      </c>
      <c r="O723" s="72">
        <f t="shared" si="80"/>
        <v>0</v>
      </c>
      <c r="P723" s="72">
        <f t="shared" si="83"/>
        <v>0</v>
      </c>
      <c r="Q723" s="72">
        <f t="shared" si="84"/>
        <v>0</v>
      </c>
      <c r="R723" s="1">
        <f t="shared" si="79"/>
        <v>0</v>
      </c>
      <c r="S723" s="72">
        <f t="shared" si="78"/>
        <v>0</v>
      </c>
      <c r="T723" s="72">
        <f t="shared" si="81"/>
        <v>0</v>
      </c>
      <c r="U723" s="72"/>
      <c r="V723" s="72"/>
    </row>
    <row r="724" spans="1:22" s="1" customFormat="1" x14ac:dyDescent="0.3">
      <c r="A724" s="83"/>
      <c r="B724" s="83"/>
      <c r="C724" s="83"/>
      <c r="D724" s="91"/>
      <c r="E724" s="83"/>
      <c r="F724" s="84"/>
      <c r="G724" s="91"/>
      <c r="H724" s="89"/>
      <c r="I724" s="89"/>
      <c r="J724" s="91"/>
      <c r="K724" s="88"/>
      <c r="L724" s="84"/>
      <c r="M724" s="118"/>
      <c r="N724" s="72">
        <f t="shared" si="82"/>
        <v>0</v>
      </c>
      <c r="O724" s="72">
        <f t="shared" si="80"/>
        <v>0</v>
      </c>
      <c r="P724" s="72">
        <f t="shared" si="83"/>
        <v>0</v>
      </c>
      <c r="Q724" s="72">
        <f t="shared" si="84"/>
        <v>0</v>
      </c>
      <c r="R724" s="1">
        <f t="shared" si="79"/>
        <v>0</v>
      </c>
      <c r="S724" s="72">
        <f t="shared" si="78"/>
        <v>0</v>
      </c>
      <c r="T724" s="72">
        <f t="shared" si="81"/>
        <v>0</v>
      </c>
      <c r="U724" s="72"/>
      <c r="V724" s="72"/>
    </row>
    <row r="725" spans="1:22" s="1" customFormat="1" x14ac:dyDescent="0.3">
      <c r="A725" s="83"/>
      <c r="B725" s="83"/>
      <c r="C725" s="83"/>
      <c r="D725" s="91"/>
      <c r="E725" s="83"/>
      <c r="F725" s="84"/>
      <c r="G725" s="91"/>
      <c r="H725" s="89"/>
      <c r="I725" s="89"/>
      <c r="J725" s="91"/>
      <c r="K725" s="88"/>
      <c r="L725" s="84"/>
      <c r="M725" s="118"/>
      <c r="N725" s="72">
        <f t="shared" si="82"/>
        <v>0</v>
      </c>
      <c r="O725" s="72">
        <f t="shared" si="80"/>
        <v>0</v>
      </c>
      <c r="P725" s="72">
        <f t="shared" si="83"/>
        <v>0</v>
      </c>
      <c r="Q725" s="72">
        <f t="shared" si="84"/>
        <v>0</v>
      </c>
      <c r="R725" s="1">
        <f t="shared" si="79"/>
        <v>0</v>
      </c>
      <c r="S725" s="72">
        <f t="shared" ref="S725:S788" si="85">IF(E725="Hourly rate",IF(H725&lt;&gt;"",0,1),0)</f>
        <v>0</v>
      </c>
      <c r="T725" s="72">
        <f t="shared" si="81"/>
        <v>0</v>
      </c>
      <c r="U725" s="72"/>
      <c r="V725" s="72"/>
    </row>
    <row r="726" spans="1:22" s="1" customFormat="1" x14ac:dyDescent="0.3">
      <c r="A726" s="83"/>
      <c r="B726" s="83"/>
      <c r="C726" s="83"/>
      <c r="D726" s="91"/>
      <c r="E726" s="83"/>
      <c r="F726" s="84"/>
      <c r="G726" s="91"/>
      <c r="H726" s="89"/>
      <c r="I726" s="89"/>
      <c r="J726" s="91"/>
      <c r="K726" s="88"/>
      <c r="L726" s="84"/>
      <c r="M726" s="118"/>
      <c r="N726" s="72">
        <f t="shared" si="82"/>
        <v>0</v>
      </c>
      <c r="O726" s="72">
        <f t="shared" si="80"/>
        <v>0</v>
      </c>
      <c r="P726" s="72">
        <f t="shared" si="83"/>
        <v>0</v>
      </c>
      <c r="Q726" s="72">
        <f t="shared" si="84"/>
        <v>0</v>
      </c>
      <c r="R726" s="1">
        <f t="shared" ref="R726:R789" si="86">IF(OR(E726="Part-time",E726="Full-time"),IF(G726&lt;&gt;"",0,1),0)</f>
        <v>0</v>
      </c>
      <c r="S726" s="72">
        <f t="shared" si="85"/>
        <v>0</v>
      </c>
      <c r="T726" s="72">
        <f t="shared" si="81"/>
        <v>0</v>
      </c>
      <c r="U726" s="72"/>
      <c r="V726" s="72"/>
    </row>
    <row r="727" spans="1:22" s="1" customFormat="1" x14ac:dyDescent="0.3">
      <c r="A727" s="83"/>
      <c r="B727" s="83"/>
      <c r="C727" s="83"/>
      <c r="D727" s="91"/>
      <c r="E727" s="83"/>
      <c r="F727" s="84"/>
      <c r="G727" s="91"/>
      <c r="H727" s="89"/>
      <c r="I727" s="89"/>
      <c r="J727" s="91"/>
      <c r="K727" s="88"/>
      <c r="L727" s="84"/>
      <c r="M727" s="118"/>
      <c r="N727" s="72">
        <f t="shared" si="82"/>
        <v>0</v>
      </c>
      <c r="O727" s="72">
        <f t="shared" si="80"/>
        <v>0</v>
      </c>
      <c r="P727" s="72">
        <f t="shared" si="83"/>
        <v>0</v>
      </c>
      <c r="Q727" s="72">
        <f t="shared" si="84"/>
        <v>0</v>
      </c>
      <c r="R727" s="1">
        <f t="shared" si="86"/>
        <v>0</v>
      </c>
      <c r="S727" s="72">
        <f t="shared" si="85"/>
        <v>0</v>
      </c>
      <c r="T727" s="72">
        <f t="shared" si="81"/>
        <v>0</v>
      </c>
      <c r="U727" s="72"/>
      <c r="V727" s="72"/>
    </row>
    <row r="728" spans="1:22" s="1" customFormat="1" x14ac:dyDescent="0.3">
      <c r="A728" s="83"/>
      <c r="B728" s="83"/>
      <c r="C728" s="83"/>
      <c r="D728" s="91"/>
      <c r="E728" s="83"/>
      <c r="F728" s="84"/>
      <c r="G728" s="91"/>
      <c r="H728" s="89"/>
      <c r="I728" s="89"/>
      <c r="J728" s="91"/>
      <c r="K728" s="88"/>
      <c r="L728" s="84"/>
      <c r="M728" s="118"/>
      <c r="N728" s="72">
        <f t="shared" si="82"/>
        <v>0</v>
      </c>
      <c r="O728" s="72">
        <f t="shared" si="80"/>
        <v>0</v>
      </c>
      <c r="P728" s="72">
        <f t="shared" si="83"/>
        <v>0</v>
      </c>
      <c r="Q728" s="72">
        <f t="shared" si="84"/>
        <v>0</v>
      </c>
      <c r="R728" s="1">
        <f t="shared" si="86"/>
        <v>0</v>
      </c>
      <c r="S728" s="72">
        <f t="shared" si="85"/>
        <v>0</v>
      </c>
      <c r="T728" s="72">
        <f t="shared" si="81"/>
        <v>0</v>
      </c>
      <c r="U728" s="72"/>
      <c r="V728" s="72"/>
    </row>
    <row r="729" spans="1:22" s="1" customFormat="1" x14ac:dyDescent="0.3">
      <c r="A729" s="83"/>
      <c r="B729" s="83"/>
      <c r="C729" s="83"/>
      <c r="D729" s="91"/>
      <c r="E729" s="83"/>
      <c r="F729" s="84"/>
      <c r="G729" s="91"/>
      <c r="H729" s="89"/>
      <c r="I729" s="89"/>
      <c r="J729" s="91"/>
      <c r="K729" s="88"/>
      <c r="L729" s="84"/>
      <c r="M729" s="118"/>
      <c r="N729" s="72">
        <f t="shared" si="82"/>
        <v>0</v>
      </c>
      <c r="O729" s="72">
        <f t="shared" si="80"/>
        <v>0</v>
      </c>
      <c r="P729" s="72">
        <f t="shared" si="83"/>
        <v>0</v>
      </c>
      <c r="Q729" s="72">
        <f t="shared" si="84"/>
        <v>0</v>
      </c>
      <c r="R729" s="1">
        <f t="shared" si="86"/>
        <v>0</v>
      </c>
      <c r="S729" s="72">
        <f t="shared" si="85"/>
        <v>0</v>
      </c>
      <c r="T729" s="72">
        <f t="shared" si="81"/>
        <v>0</v>
      </c>
      <c r="U729" s="72"/>
      <c r="V729" s="72"/>
    </row>
    <row r="730" spans="1:22" s="1" customFormat="1" x14ac:dyDescent="0.3">
      <c r="A730" s="83"/>
      <c r="B730" s="83"/>
      <c r="C730" s="83"/>
      <c r="D730" s="91"/>
      <c r="E730" s="83"/>
      <c r="F730" s="84"/>
      <c r="G730" s="91"/>
      <c r="H730" s="89"/>
      <c r="I730" s="89"/>
      <c r="J730" s="91"/>
      <c r="K730" s="88"/>
      <c r="L730" s="84"/>
      <c r="M730" s="118"/>
      <c r="N730" s="72">
        <f t="shared" si="82"/>
        <v>0</v>
      </c>
      <c r="O730" s="72">
        <f t="shared" si="80"/>
        <v>0</v>
      </c>
      <c r="P730" s="72">
        <f t="shared" si="83"/>
        <v>0</v>
      </c>
      <c r="Q730" s="72">
        <f t="shared" si="84"/>
        <v>0</v>
      </c>
      <c r="R730" s="1">
        <f t="shared" si="86"/>
        <v>0</v>
      </c>
      <c r="S730" s="72">
        <f t="shared" si="85"/>
        <v>0</v>
      </c>
      <c r="T730" s="72">
        <f t="shared" si="81"/>
        <v>0</v>
      </c>
      <c r="U730" s="72"/>
      <c r="V730" s="72"/>
    </row>
    <row r="731" spans="1:22" s="1" customFormat="1" x14ac:dyDescent="0.3">
      <c r="A731" s="83"/>
      <c r="B731" s="83"/>
      <c r="C731" s="83"/>
      <c r="D731" s="91"/>
      <c r="E731" s="83"/>
      <c r="F731" s="84"/>
      <c r="G731" s="91"/>
      <c r="H731" s="89"/>
      <c r="I731" s="89"/>
      <c r="J731" s="91"/>
      <c r="K731" s="88"/>
      <c r="L731" s="84"/>
      <c r="M731" s="118"/>
      <c r="N731" s="72">
        <f t="shared" si="82"/>
        <v>0</v>
      </c>
      <c r="O731" s="72">
        <f t="shared" si="80"/>
        <v>0</v>
      </c>
      <c r="P731" s="72">
        <f t="shared" si="83"/>
        <v>0</v>
      </c>
      <c r="Q731" s="72">
        <f t="shared" si="84"/>
        <v>0</v>
      </c>
      <c r="R731" s="1">
        <f t="shared" si="86"/>
        <v>0</v>
      </c>
      <c r="S731" s="72">
        <f t="shared" si="85"/>
        <v>0</v>
      </c>
      <c r="T731" s="72">
        <f t="shared" si="81"/>
        <v>0</v>
      </c>
      <c r="U731" s="72"/>
      <c r="V731" s="72"/>
    </row>
    <row r="732" spans="1:22" s="1" customFormat="1" x14ac:dyDescent="0.3">
      <c r="A732" s="83"/>
      <c r="B732" s="83"/>
      <c r="C732" s="83"/>
      <c r="D732" s="91"/>
      <c r="E732" s="83"/>
      <c r="F732" s="84"/>
      <c r="G732" s="91"/>
      <c r="H732" s="89"/>
      <c r="I732" s="89"/>
      <c r="J732" s="91"/>
      <c r="K732" s="88"/>
      <c r="L732" s="84"/>
      <c r="M732" s="118"/>
      <c r="N732" s="72">
        <f t="shared" si="82"/>
        <v>0</v>
      </c>
      <c r="O732" s="72">
        <f t="shared" si="80"/>
        <v>0</v>
      </c>
      <c r="P732" s="72">
        <f t="shared" si="83"/>
        <v>0</v>
      </c>
      <c r="Q732" s="72">
        <f t="shared" si="84"/>
        <v>0</v>
      </c>
      <c r="R732" s="1">
        <f t="shared" si="86"/>
        <v>0</v>
      </c>
      <c r="S732" s="72">
        <f t="shared" si="85"/>
        <v>0</v>
      </c>
      <c r="T732" s="72">
        <f t="shared" si="81"/>
        <v>0</v>
      </c>
      <c r="U732" s="72"/>
      <c r="V732" s="72"/>
    </row>
    <row r="733" spans="1:22" s="1" customFormat="1" x14ac:dyDescent="0.3">
      <c r="A733" s="83"/>
      <c r="B733" s="83"/>
      <c r="C733" s="83"/>
      <c r="D733" s="91"/>
      <c r="E733" s="83"/>
      <c r="F733" s="84"/>
      <c r="G733" s="91"/>
      <c r="H733" s="89"/>
      <c r="I733" s="89"/>
      <c r="J733" s="91"/>
      <c r="K733" s="88"/>
      <c r="L733" s="84"/>
      <c r="M733" s="118"/>
      <c r="N733" s="72">
        <f t="shared" si="82"/>
        <v>0</v>
      </c>
      <c r="O733" s="72">
        <f t="shared" si="80"/>
        <v>0</v>
      </c>
      <c r="P733" s="72">
        <f t="shared" si="83"/>
        <v>0</v>
      </c>
      <c r="Q733" s="72">
        <f t="shared" si="84"/>
        <v>0</v>
      </c>
      <c r="R733" s="1">
        <f t="shared" si="86"/>
        <v>0</v>
      </c>
      <c r="S733" s="72">
        <f t="shared" si="85"/>
        <v>0</v>
      </c>
      <c r="T733" s="72">
        <f t="shared" si="81"/>
        <v>0</v>
      </c>
      <c r="U733" s="72"/>
      <c r="V733" s="72"/>
    </row>
    <row r="734" spans="1:22" s="1" customFormat="1" x14ac:dyDescent="0.3">
      <c r="A734" s="83"/>
      <c r="B734" s="83"/>
      <c r="C734" s="83"/>
      <c r="D734" s="91"/>
      <c r="E734" s="83"/>
      <c r="F734" s="84"/>
      <c r="G734" s="91"/>
      <c r="H734" s="89"/>
      <c r="I734" s="89"/>
      <c r="J734" s="91"/>
      <c r="K734" s="88"/>
      <c r="L734" s="84"/>
      <c r="M734" s="118"/>
      <c r="N734" s="72">
        <f t="shared" si="82"/>
        <v>0</v>
      </c>
      <c r="O734" s="72">
        <f t="shared" si="80"/>
        <v>0</v>
      </c>
      <c r="P734" s="72">
        <f t="shared" si="83"/>
        <v>0</v>
      </c>
      <c r="Q734" s="72">
        <f t="shared" si="84"/>
        <v>0</v>
      </c>
      <c r="R734" s="1">
        <f t="shared" si="86"/>
        <v>0</v>
      </c>
      <c r="S734" s="72">
        <f t="shared" si="85"/>
        <v>0</v>
      </c>
      <c r="T734" s="72">
        <f t="shared" si="81"/>
        <v>0</v>
      </c>
      <c r="U734" s="72"/>
      <c r="V734" s="72"/>
    </row>
    <row r="735" spans="1:22" s="1" customFormat="1" x14ac:dyDescent="0.3">
      <c r="A735" s="83"/>
      <c r="B735" s="83"/>
      <c r="C735" s="83"/>
      <c r="D735" s="91"/>
      <c r="E735" s="83"/>
      <c r="F735" s="84"/>
      <c r="G735" s="91"/>
      <c r="H735" s="89"/>
      <c r="I735" s="89"/>
      <c r="J735" s="91"/>
      <c r="K735" s="88"/>
      <c r="L735" s="84"/>
      <c r="M735" s="118"/>
      <c r="N735" s="72">
        <f t="shared" si="82"/>
        <v>0</v>
      </c>
      <c r="O735" s="72">
        <f t="shared" si="80"/>
        <v>0</v>
      </c>
      <c r="P735" s="72">
        <f t="shared" si="83"/>
        <v>0</v>
      </c>
      <c r="Q735" s="72">
        <f t="shared" si="84"/>
        <v>0</v>
      </c>
      <c r="R735" s="1">
        <f t="shared" si="86"/>
        <v>0</v>
      </c>
      <c r="S735" s="72">
        <f t="shared" si="85"/>
        <v>0</v>
      </c>
      <c r="T735" s="72">
        <f t="shared" si="81"/>
        <v>0</v>
      </c>
      <c r="U735" s="72"/>
      <c r="V735" s="72"/>
    </row>
    <row r="736" spans="1:22" s="1" customFormat="1" x14ac:dyDescent="0.3">
      <c r="A736" s="83"/>
      <c r="B736" s="83"/>
      <c r="C736" s="83"/>
      <c r="D736" s="91"/>
      <c r="E736" s="83"/>
      <c r="F736" s="84"/>
      <c r="G736" s="91"/>
      <c r="H736" s="89"/>
      <c r="I736" s="89"/>
      <c r="J736" s="91"/>
      <c r="K736" s="88"/>
      <c r="L736" s="84"/>
      <c r="M736" s="118"/>
      <c r="N736" s="72">
        <f t="shared" si="82"/>
        <v>0</v>
      </c>
      <c r="O736" s="72">
        <f t="shared" si="80"/>
        <v>0</v>
      </c>
      <c r="P736" s="72">
        <f t="shared" si="83"/>
        <v>0</v>
      </c>
      <c r="Q736" s="72">
        <f t="shared" si="84"/>
        <v>0</v>
      </c>
      <c r="R736" s="1">
        <f t="shared" si="86"/>
        <v>0</v>
      </c>
      <c r="S736" s="72">
        <f t="shared" si="85"/>
        <v>0</v>
      </c>
      <c r="T736" s="72">
        <f t="shared" si="81"/>
        <v>0</v>
      </c>
      <c r="U736" s="72"/>
      <c r="V736" s="72"/>
    </row>
    <row r="737" spans="1:22" s="1" customFormat="1" x14ac:dyDescent="0.3">
      <c r="A737" s="83"/>
      <c r="B737" s="83"/>
      <c r="C737" s="83"/>
      <c r="D737" s="91"/>
      <c r="E737" s="83"/>
      <c r="F737" s="84"/>
      <c r="G737" s="91"/>
      <c r="H737" s="89"/>
      <c r="I737" s="89"/>
      <c r="J737" s="91"/>
      <c r="K737" s="88"/>
      <c r="L737" s="84"/>
      <c r="M737" s="118"/>
      <c r="N737" s="72">
        <f t="shared" si="82"/>
        <v>0</v>
      </c>
      <c r="O737" s="72">
        <f t="shared" si="80"/>
        <v>0</v>
      </c>
      <c r="P737" s="72">
        <f t="shared" si="83"/>
        <v>0</v>
      </c>
      <c r="Q737" s="72">
        <f t="shared" si="84"/>
        <v>0</v>
      </c>
      <c r="R737" s="1">
        <f t="shared" si="86"/>
        <v>0</v>
      </c>
      <c r="S737" s="72">
        <f t="shared" si="85"/>
        <v>0</v>
      </c>
      <c r="T737" s="72">
        <f t="shared" si="81"/>
        <v>0</v>
      </c>
      <c r="U737" s="72"/>
      <c r="V737" s="72"/>
    </row>
    <row r="738" spans="1:22" s="1" customFormat="1" x14ac:dyDescent="0.3">
      <c r="A738" s="83"/>
      <c r="B738" s="83"/>
      <c r="C738" s="83"/>
      <c r="D738" s="91"/>
      <c r="E738" s="83"/>
      <c r="F738" s="84"/>
      <c r="G738" s="91"/>
      <c r="H738" s="89"/>
      <c r="I738" s="89"/>
      <c r="J738" s="91"/>
      <c r="K738" s="88"/>
      <c r="L738" s="84"/>
      <c r="M738" s="118"/>
      <c r="N738" s="72">
        <f t="shared" si="82"/>
        <v>0</v>
      </c>
      <c r="O738" s="72">
        <f t="shared" si="80"/>
        <v>0</v>
      </c>
      <c r="P738" s="72">
        <f t="shared" si="83"/>
        <v>0</v>
      </c>
      <c r="Q738" s="72">
        <f t="shared" si="84"/>
        <v>0</v>
      </c>
      <c r="R738" s="1">
        <f t="shared" si="86"/>
        <v>0</v>
      </c>
      <c r="S738" s="72">
        <f t="shared" si="85"/>
        <v>0</v>
      </c>
      <c r="T738" s="72">
        <f t="shared" si="81"/>
        <v>0</v>
      </c>
      <c r="U738" s="72"/>
      <c r="V738" s="72"/>
    </row>
    <row r="739" spans="1:22" s="1" customFormat="1" x14ac:dyDescent="0.3">
      <c r="A739" s="83"/>
      <c r="B739" s="83"/>
      <c r="C739" s="83"/>
      <c r="D739" s="91"/>
      <c r="E739" s="83"/>
      <c r="F739" s="84"/>
      <c r="G739" s="91"/>
      <c r="H739" s="89"/>
      <c r="I739" s="89"/>
      <c r="J739" s="91"/>
      <c r="K739" s="88"/>
      <c r="L739" s="84"/>
      <c r="M739" s="118"/>
      <c r="N739" s="72">
        <f t="shared" si="82"/>
        <v>0</v>
      </c>
      <c r="O739" s="72">
        <f t="shared" si="80"/>
        <v>0</v>
      </c>
      <c r="P739" s="72">
        <f t="shared" si="83"/>
        <v>0</v>
      </c>
      <c r="Q739" s="72">
        <f t="shared" si="84"/>
        <v>0</v>
      </c>
      <c r="R739" s="1">
        <f t="shared" si="86"/>
        <v>0</v>
      </c>
      <c r="S739" s="72">
        <f t="shared" si="85"/>
        <v>0</v>
      </c>
      <c r="T739" s="72">
        <f t="shared" si="81"/>
        <v>0</v>
      </c>
      <c r="U739" s="72"/>
      <c r="V739" s="72"/>
    </row>
    <row r="740" spans="1:22" s="1" customFormat="1" x14ac:dyDescent="0.3">
      <c r="A740" s="83"/>
      <c r="B740" s="83"/>
      <c r="C740" s="83"/>
      <c r="D740" s="91"/>
      <c r="E740" s="83"/>
      <c r="F740" s="84"/>
      <c r="G740" s="91"/>
      <c r="H740" s="89"/>
      <c r="I740" s="89"/>
      <c r="J740" s="91"/>
      <c r="K740" s="88"/>
      <c r="L740" s="84"/>
      <c r="M740" s="118"/>
      <c r="N740" s="72">
        <f t="shared" si="82"/>
        <v>0</v>
      </c>
      <c r="O740" s="72">
        <f t="shared" si="80"/>
        <v>0</v>
      </c>
      <c r="P740" s="72">
        <f t="shared" si="83"/>
        <v>0</v>
      </c>
      <c r="Q740" s="72">
        <f t="shared" si="84"/>
        <v>0</v>
      </c>
      <c r="R740" s="1">
        <f t="shared" si="86"/>
        <v>0</v>
      </c>
      <c r="S740" s="72">
        <f t="shared" si="85"/>
        <v>0</v>
      </c>
      <c r="T740" s="72">
        <f t="shared" si="81"/>
        <v>0</v>
      </c>
      <c r="U740" s="72"/>
      <c r="V740" s="72"/>
    </row>
    <row r="741" spans="1:22" s="1" customFormat="1" x14ac:dyDescent="0.3">
      <c r="A741" s="83"/>
      <c r="B741" s="83"/>
      <c r="C741" s="83"/>
      <c r="D741" s="91"/>
      <c r="E741" s="83"/>
      <c r="F741" s="84"/>
      <c r="G741" s="91"/>
      <c r="H741" s="89"/>
      <c r="I741" s="89"/>
      <c r="J741" s="91"/>
      <c r="K741" s="88"/>
      <c r="L741" s="84"/>
      <c r="M741" s="118"/>
      <c r="N741" s="72">
        <f t="shared" si="82"/>
        <v>0</v>
      </c>
      <c r="O741" s="72">
        <f t="shared" si="80"/>
        <v>0</v>
      </c>
      <c r="P741" s="72">
        <f t="shared" si="83"/>
        <v>0</v>
      </c>
      <c r="Q741" s="72">
        <f t="shared" si="84"/>
        <v>0</v>
      </c>
      <c r="R741" s="1">
        <f t="shared" si="86"/>
        <v>0</v>
      </c>
      <c r="S741" s="72">
        <f t="shared" si="85"/>
        <v>0</v>
      </c>
      <c r="T741" s="72">
        <f t="shared" si="81"/>
        <v>0</v>
      </c>
      <c r="U741" s="72"/>
      <c r="V741" s="72"/>
    </row>
    <row r="742" spans="1:22" s="1" customFormat="1" x14ac:dyDescent="0.3">
      <c r="A742" s="83"/>
      <c r="B742" s="83"/>
      <c r="C742" s="83"/>
      <c r="D742" s="91"/>
      <c r="E742" s="83"/>
      <c r="F742" s="84"/>
      <c r="G742" s="91"/>
      <c r="H742" s="89"/>
      <c r="I742" s="89"/>
      <c r="J742" s="91"/>
      <c r="K742" s="88"/>
      <c r="L742" s="84"/>
      <c r="M742" s="118"/>
      <c r="N742" s="72">
        <f t="shared" si="82"/>
        <v>0</v>
      </c>
      <c r="O742" s="72">
        <f t="shared" si="80"/>
        <v>0</v>
      </c>
      <c r="P742" s="72">
        <f t="shared" si="83"/>
        <v>0</v>
      </c>
      <c r="Q742" s="72">
        <f t="shared" si="84"/>
        <v>0</v>
      </c>
      <c r="R742" s="1">
        <f t="shared" si="86"/>
        <v>0</v>
      </c>
      <c r="S742" s="72">
        <f t="shared" si="85"/>
        <v>0</v>
      </c>
      <c r="T742" s="72">
        <f t="shared" si="81"/>
        <v>0</v>
      </c>
      <c r="U742" s="72"/>
      <c r="V742" s="72"/>
    </row>
    <row r="743" spans="1:22" s="1" customFormat="1" x14ac:dyDescent="0.3">
      <c r="A743" s="83"/>
      <c r="B743" s="83"/>
      <c r="C743" s="83"/>
      <c r="D743" s="91"/>
      <c r="E743" s="83"/>
      <c r="F743" s="84"/>
      <c r="G743" s="91"/>
      <c r="H743" s="89"/>
      <c r="I743" s="89"/>
      <c r="J743" s="91"/>
      <c r="K743" s="88"/>
      <c r="L743" s="84"/>
      <c r="M743" s="118"/>
      <c r="N743" s="72">
        <f t="shared" si="82"/>
        <v>0</v>
      </c>
      <c r="O743" s="72">
        <f t="shared" si="80"/>
        <v>0</v>
      </c>
      <c r="P743" s="72">
        <f t="shared" si="83"/>
        <v>0</v>
      </c>
      <c r="Q743" s="72">
        <f t="shared" si="84"/>
        <v>0</v>
      </c>
      <c r="R743" s="1">
        <f t="shared" si="86"/>
        <v>0</v>
      </c>
      <c r="S743" s="72">
        <f t="shared" si="85"/>
        <v>0</v>
      </c>
      <c r="T743" s="72">
        <f t="shared" si="81"/>
        <v>0</v>
      </c>
      <c r="U743" s="72"/>
      <c r="V743" s="72"/>
    </row>
    <row r="744" spans="1:22" s="1" customFormat="1" x14ac:dyDescent="0.3">
      <c r="A744" s="83"/>
      <c r="B744" s="83"/>
      <c r="C744" s="83"/>
      <c r="D744" s="91"/>
      <c r="E744" s="83"/>
      <c r="F744" s="84"/>
      <c r="G744" s="91"/>
      <c r="H744" s="89"/>
      <c r="I744" s="89"/>
      <c r="J744" s="91"/>
      <c r="K744" s="88"/>
      <c r="L744" s="84"/>
      <c r="M744" s="118"/>
      <c r="N744" s="72">
        <f t="shared" si="82"/>
        <v>0</v>
      </c>
      <c r="O744" s="72">
        <f t="shared" si="80"/>
        <v>0</v>
      </c>
      <c r="P744" s="72">
        <f t="shared" si="83"/>
        <v>0</v>
      </c>
      <c r="Q744" s="72">
        <f t="shared" si="84"/>
        <v>0</v>
      </c>
      <c r="R744" s="1">
        <f t="shared" si="86"/>
        <v>0</v>
      </c>
      <c r="S744" s="72">
        <f t="shared" si="85"/>
        <v>0</v>
      </c>
      <c r="T744" s="72">
        <f t="shared" si="81"/>
        <v>0</v>
      </c>
      <c r="U744" s="72"/>
      <c r="V744" s="72"/>
    </row>
    <row r="745" spans="1:22" s="1" customFormat="1" x14ac:dyDescent="0.3">
      <c r="A745" s="83"/>
      <c r="B745" s="83"/>
      <c r="C745" s="83"/>
      <c r="D745" s="91"/>
      <c r="E745" s="83"/>
      <c r="F745" s="84"/>
      <c r="G745" s="91"/>
      <c r="H745" s="89"/>
      <c r="I745" s="89"/>
      <c r="J745" s="91"/>
      <c r="K745" s="88"/>
      <c r="L745" s="84"/>
      <c r="M745" s="118"/>
      <c r="N745" s="72">
        <f t="shared" si="82"/>
        <v>0</v>
      </c>
      <c r="O745" s="72">
        <f t="shared" si="80"/>
        <v>0</v>
      </c>
      <c r="P745" s="72">
        <f t="shared" si="83"/>
        <v>0</v>
      </c>
      <c r="Q745" s="72">
        <f t="shared" si="84"/>
        <v>0</v>
      </c>
      <c r="R745" s="1">
        <f t="shared" si="86"/>
        <v>0</v>
      </c>
      <c r="S745" s="72">
        <f t="shared" si="85"/>
        <v>0</v>
      </c>
      <c r="T745" s="72">
        <f t="shared" si="81"/>
        <v>0</v>
      </c>
      <c r="U745" s="72"/>
      <c r="V745" s="72"/>
    </row>
    <row r="746" spans="1:22" s="1" customFormat="1" x14ac:dyDescent="0.3">
      <c r="A746" s="83"/>
      <c r="B746" s="83"/>
      <c r="C746" s="83"/>
      <c r="D746" s="91"/>
      <c r="E746" s="83"/>
      <c r="F746" s="84"/>
      <c r="G746" s="91"/>
      <c r="H746" s="89"/>
      <c r="I746" s="89"/>
      <c r="J746" s="91"/>
      <c r="K746" s="88"/>
      <c r="L746" s="84"/>
      <c r="M746" s="118"/>
      <c r="N746" s="72">
        <f t="shared" si="82"/>
        <v>0</v>
      </c>
      <c r="O746" s="72">
        <f t="shared" si="80"/>
        <v>0</v>
      </c>
      <c r="P746" s="72">
        <f t="shared" si="83"/>
        <v>0</v>
      </c>
      <c r="Q746" s="72">
        <f t="shared" si="84"/>
        <v>0</v>
      </c>
      <c r="R746" s="1">
        <f t="shared" si="86"/>
        <v>0</v>
      </c>
      <c r="S746" s="72">
        <f t="shared" si="85"/>
        <v>0</v>
      </c>
      <c r="T746" s="72">
        <f t="shared" si="81"/>
        <v>0</v>
      </c>
      <c r="U746" s="72"/>
      <c r="V746" s="72"/>
    </row>
    <row r="747" spans="1:22" s="1" customFormat="1" x14ac:dyDescent="0.3">
      <c r="A747" s="83"/>
      <c r="B747" s="83"/>
      <c r="C747" s="83"/>
      <c r="D747" s="91"/>
      <c r="E747" s="83"/>
      <c r="F747" s="84"/>
      <c r="G747" s="91"/>
      <c r="H747" s="89"/>
      <c r="I747" s="89"/>
      <c r="J747" s="91"/>
      <c r="K747" s="88"/>
      <c r="L747" s="84"/>
      <c r="M747" s="118"/>
      <c r="N747" s="72">
        <f t="shared" si="82"/>
        <v>0</v>
      </c>
      <c r="O747" s="72">
        <f t="shared" si="80"/>
        <v>0</v>
      </c>
      <c r="P747" s="72">
        <f t="shared" si="83"/>
        <v>0</v>
      </c>
      <c r="Q747" s="72">
        <f t="shared" si="84"/>
        <v>0</v>
      </c>
      <c r="R747" s="1">
        <f t="shared" si="86"/>
        <v>0</v>
      </c>
      <c r="S747" s="72">
        <f t="shared" si="85"/>
        <v>0</v>
      </c>
      <c r="T747" s="72">
        <f t="shared" si="81"/>
        <v>0</v>
      </c>
      <c r="U747" s="72"/>
      <c r="V747" s="72"/>
    </row>
    <row r="748" spans="1:22" s="1" customFormat="1" x14ac:dyDescent="0.3">
      <c r="A748" s="83"/>
      <c r="B748" s="83"/>
      <c r="C748" s="83"/>
      <c r="D748" s="91"/>
      <c r="E748" s="83"/>
      <c r="F748" s="84"/>
      <c r="G748" s="91"/>
      <c r="H748" s="89"/>
      <c r="I748" s="89"/>
      <c r="J748" s="91"/>
      <c r="K748" s="88"/>
      <c r="L748" s="84"/>
      <c r="M748" s="118"/>
      <c r="N748" s="72">
        <f t="shared" si="82"/>
        <v>0</v>
      </c>
      <c r="O748" s="72">
        <f t="shared" si="80"/>
        <v>0</v>
      </c>
      <c r="P748" s="72">
        <f t="shared" si="83"/>
        <v>0</v>
      </c>
      <c r="Q748" s="72">
        <f t="shared" si="84"/>
        <v>0</v>
      </c>
      <c r="R748" s="1">
        <f t="shared" si="86"/>
        <v>0</v>
      </c>
      <c r="S748" s="72">
        <f t="shared" si="85"/>
        <v>0</v>
      </c>
      <c r="T748" s="72">
        <f t="shared" si="81"/>
        <v>0</v>
      </c>
      <c r="U748" s="72"/>
      <c r="V748" s="72"/>
    </row>
    <row r="749" spans="1:22" s="1" customFormat="1" x14ac:dyDescent="0.3">
      <c r="A749" s="83"/>
      <c r="B749" s="83"/>
      <c r="C749" s="83"/>
      <c r="D749" s="91"/>
      <c r="E749" s="83"/>
      <c r="F749" s="84"/>
      <c r="G749" s="91"/>
      <c r="H749" s="89"/>
      <c r="I749" s="89"/>
      <c r="J749" s="91"/>
      <c r="K749" s="88"/>
      <c r="L749" s="84"/>
      <c r="M749" s="118"/>
      <c r="N749" s="72">
        <f t="shared" si="82"/>
        <v>0</v>
      </c>
      <c r="O749" s="72">
        <f t="shared" si="80"/>
        <v>0</v>
      </c>
      <c r="P749" s="72">
        <f t="shared" si="83"/>
        <v>0</v>
      </c>
      <c r="Q749" s="72">
        <f t="shared" si="84"/>
        <v>0</v>
      </c>
      <c r="R749" s="1">
        <f t="shared" si="86"/>
        <v>0</v>
      </c>
      <c r="S749" s="72">
        <f t="shared" si="85"/>
        <v>0</v>
      </c>
      <c r="T749" s="72">
        <f t="shared" si="81"/>
        <v>0</v>
      </c>
      <c r="U749" s="72"/>
      <c r="V749" s="72"/>
    </row>
    <row r="750" spans="1:22" s="1" customFormat="1" x14ac:dyDescent="0.3">
      <c r="A750" s="83"/>
      <c r="B750" s="83"/>
      <c r="C750" s="83"/>
      <c r="D750" s="91"/>
      <c r="E750" s="83"/>
      <c r="F750" s="84"/>
      <c r="G750" s="91"/>
      <c r="H750" s="89"/>
      <c r="I750" s="89"/>
      <c r="J750" s="91"/>
      <c r="K750" s="88"/>
      <c r="L750" s="84"/>
      <c r="M750" s="118"/>
      <c r="N750" s="72">
        <f t="shared" si="82"/>
        <v>0</v>
      </c>
      <c r="O750" s="72">
        <f t="shared" si="80"/>
        <v>0</v>
      </c>
      <c r="P750" s="72">
        <f t="shared" si="83"/>
        <v>0</v>
      </c>
      <c r="Q750" s="72">
        <f t="shared" si="84"/>
        <v>0</v>
      </c>
      <c r="R750" s="1">
        <f t="shared" si="86"/>
        <v>0</v>
      </c>
      <c r="S750" s="72">
        <f t="shared" si="85"/>
        <v>0</v>
      </c>
      <c r="T750" s="72">
        <f t="shared" si="81"/>
        <v>0</v>
      </c>
      <c r="U750" s="72"/>
      <c r="V750" s="72"/>
    </row>
    <row r="751" spans="1:22" s="1" customFormat="1" x14ac:dyDescent="0.3">
      <c r="A751" s="83"/>
      <c r="B751" s="83"/>
      <c r="C751" s="83"/>
      <c r="D751" s="91"/>
      <c r="E751" s="83"/>
      <c r="F751" s="84"/>
      <c r="G751" s="91"/>
      <c r="H751" s="89"/>
      <c r="I751" s="89"/>
      <c r="J751" s="91"/>
      <c r="K751" s="88"/>
      <c r="L751" s="84"/>
      <c r="M751" s="118"/>
      <c r="N751" s="72">
        <f t="shared" si="82"/>
        <v>0</v>
      </c>
      <c r="O751" s="72">
        <f t="shared" si="80"/>
        <v>0</v>
      </c>
      <c r="P751" s="72">
        <f t="shared" si="83"/>
        <v>0</v>
      </c>
      <c r="Q751" s="72">
        <f t="shared" si="84"/>
        <v>0</v>
      </c>
      <c r="R751" s="1">
        <f t="shared" si="86"/>
        <v>0</v>
      </c>
      <c r="S751" s="72">
        <f t="shared" si="85"/>
        <v>0</v>
      </c>
      <c r="T751" s="72">
        <f t="shared" si="81"/>
        <v>0</v>
      </c>
      <c r="U751" s="72"/>
      <c r="V751" s="72"/>
    </row>
    <row r="752" spans="1:22" s="1" customFormat="1" x14ac:dyDescent="0.3">
      <c r="A752" s="83"/>
      <c r="B752" s="83"/>
      <c r="C752" s="83"/>
      <c r="D752" s="91"/>
      <c r="E752" s="83"/>
      <c r="F752" s="84"/>
      <c r="G752" s="91"/>
      <c r="H752" s="89"/>
      <c r="I752" s="89"/>
      <c r="J752" s="91"/>
      <c r="K752" s="88"/>
      <c r="L752" s="84"/>
      <c r="M752" s="118"/>
      <c r="N752" s="72">
        <f t="shared" si="82"/>
        <v>0</v>
      </c>
      <c r="O752" s="72">
        <f t="shared" si="80"/>
        <v>0</v>
      </c>
      <c r="P752" s="72">
        <f t="shared" si="83"/>
        <v>0</v>
      </c>
      <c r="Q752" s="72">
        <f t="shared" si="84"/>
        <v>0</v>
      </c>
      <c r="R752" s="1">
        <f t="shared" si="86"/>
        <v>0</v>
      </c>
      <c r="S752" s="72">
        <f t="shared" si="85"/>
        <v>0</v>
      </c>
      <c r="T752" s="72">
        <f t="shared" si="81"/>
        <v>0</v>
      </c>
      <c r="U752" s="72"/>
      <c r="V752" s="72"/>
    </row>
    <row r="753" spans="1:22" s="1" customFormat="1" x14ac:dyDescent="0.3">
      <c r="A753" s="83"/>
      <c r="B753" s="83"/>
      <c r="C753" s="83"/>
      <c r="D753" s="91"/>
      <c r="E753" s="83"/>
      <c r="F753" s="84"/>
      <c r="G753" s="91"/>
      <c r="H753" s="89"/>
      <c r="I753" s="89"/>
      <c r="J753" s="91"/>
      <c r="K753" s="88"/>
      <c r="L753" s="84"/>
      <c r="M753" s="118"/>
      <c r="N753" s="72">
        <f t="shared" si="82"/>
        <v>0</v>
      </c>
      <c r="O753" s="72">
        <f t="shared" si="80"/>
        <v>0</v>
      </c>
      <c r="P753" s="72">
        <f t="shared" si="83"/>
        <v>0</v>
      </c>
      <c r="Q753" s="72">
        <f t="shared" si="84"/>
        <v>0</v>
      </c>
      <c r="R753" s="1">
        <f t="shared" si="86"/>
        <v>0</v>
      </c>
      <c r="S753" s="72">
        <f t="shared" si="85"/>
        <v>0</v>
      </c>
      <c r="T753" s="72">
        <f t="shared" si="81"/>
        <v>0</v>
      </c>
      <c r="U753" s="72"/>
      <c r="V753" s="72"/>
    </row>
    <row r="754" spans="1:22" s="1" customFormat="1" x14ac:dyDescent="0.3">
      <c r="A754" s="83"/>
      <c r="B754" s="83"/>
      <c r="C754" s="83"/>
      <c r="D754" s="91"/>
      <c r="E754" s="83"/>
      <c r="F754" s="84"/>
      <c r="G754" s="91"/>
      <c r="H754" s="89"/>
      <c r="I754" s="89"/>
      <c r="J754" s="91"/>
      <c r="K754" s="88"/>
      <c r="L754" s="84"/>
      <c r="M754" s="118"/>
      <c r="N754" s="72">
        <f t="shared" si="82"/>
        <v>0</v>
      </c>
      <c r="O754" s="72">
        <f t="shared" si="80"/>
        <v>0</v>
      </c>
      <c r="P754" s="72">
        <f t="shared" si="83"/>
        <v>0</v>
      </c>
      <c r="Q754" s="72">
        <f t="shared" si="84"/>
        <v>0</v>
      </c>
      <c r="R754" s="1">
        <f t="shared" si="86"/>
        <v>0</v>
      </c>
      <c r="S754" s="72">
        <f t="shared" si="85"/>
        <v>0</v>
      </c>
      <c r="T754" s="72">
        <f t="shared" si="81"/>
        <v>0</v>
      </c>
      <c r="U754" s="72"/>
      <c r="V754" s="72"/>
    </row>
    <row r="755" spans="1:22" s="1" customFormat="1" x14ac:dyDescent="0.3">
      <c r="A755" s="83"/>
      <c r="B755" s="83"/>
      <c r="C755" s="83"/>
      <c r="D755" s="91"/>
      <c r="E755" s="83"/>
      <c r="F755" s="84"/>
      <c r="G755" s="91"/>
      <c r="H755" s="89"/>
      <c r="I755" s="89"/>
      <c r="J755" s="91"/>
      <c r="K755" s="88"/>
      <c r="L755" s="84"/>
      <c r="M755" s="118"/>
      <c r="N755" s="72">
        <f t="shared" si="82"/>
        <v>0</v>
      </c>
      <c r="O755" s="72">
        <f t="shared" si="80"/>
        <v>0</v>
      </c>
      <c r="P755" s="72">
        <f t="shared" si="83"/>
        <v>0</v>
      </c>
      <c r="Q755" s="72">
        <f t="shared" si="84"/>
        <v>0</v>
      </c>
      <c r="R755" s="1">
        <f t="shared" si="86"/>
        <v>0</v>
      </c>
      <c r="S755" s="72">
        <f t="shared" si="85"/>
        <v>0</v>
      </c>
      <c r="T755" s="72">
        <f t="shared" si="81"/>
        <v>0</v>
      </c>
      <c r="U755" s="72"/>
      <c r="V755" s="72"/>
    </row>
    <row r="756" spans="1:22" s="1" customFormat="1" x14ac:dyDescent="0.3">
      <c r="A756" s="83"/>
      <c r="B756" s="83"/>
      <c r="C756" s="83"/>
      <c r="D756" s="91"/>
      <c r="E756" s="83"/>
      <c r="F756" s="84"/>
      <c r="G756" s="91"/>
      <c r="H756" s="89"/>
      <c r="I756" s="89"/>
      <c r="J756" s="91"/>
      <c r="K756" s="88"/>
      <c r="L756" s="84"/>
      <c r="M756" s="118"/>
      <c r="N756" s="72">
        <f t="shared" si="82"/>
        <v>0</v>
      </c>
      <c r="O756" s="72">
        <f t="shared" si="80"/>
        <v>0</v>
      </c>
      <c r="P756" s="72">
        <f t="shared" si="83"/>
        <v>0</v>
      </c>
      <c r="Q756" s="72">
        <f t="shared" si="84"/>
        <v>0</v>
      </c>
      <c r="R756" s="1">
        <f t="shared" si="86"/>
        <v>0</v>
      </c>
      <c r="S756" s="72">
        <f t="shared" si="85"/>
        <v>0</v>
      </c>
      <c r="T756" s="72">
        <f t="shared" si="81"/>
        <v>0</v>
      </c>
      <c r="U756" s="72"/>
      <c r="V756" s="72"/>
    </row>
    <row r="757" spans="1:22" s="1" customFormat="1" x14ac:dyDescent="0.3">
      <c r="A757" s="83"/>
      <c r="B757" s="83"/>
      <c r="C757" s="83"/>
      <c r="D757" s="91"/>
      <c r="E757" s="83"/>
      <c r="F757" s="84"/>
      <c r="G757" s="91"/>
      <c r="H757" s="89"/>
      <c r="I757" s="89"/>
      <c r="J757" s="91"/>
      <c r="K757" s="88"/>
      <c r="L757" s="84"/>
      <c r="M757" s="118"/>
      <c r="N757" s="72">
        <f t="shared" si="82"/>
        <v>0</v>
      </c>
      <c r="O757" s="72">
        <f t="shared" si="80"/>
        <v>0</v>
      </c>
      <c r="P757" s="72">
        <f t="shared" si="83"/>
        <v>0</v>
      </c>
      <c r="Q757" s="72">
        <f t="shared" si="84"/>
        <v>0</v>
      </c>
      <c r="R757" s="1">
        <f t="shared" si="86"/>
        <v>0</v>
      </c>
      <c r="S757" s="72">
        <f t="shared" si="85"/>
        <v>0</v>
      </c>
      <c r="T757" s="72">
        <f t="shared" si="81"/>
        <v>0</v>
      </c>
      <c r="U757" s="72"/>
      <c r="V757" s="72"/>
    </row>
    <row r="758" spans="1:22" s="1" customFormat="1" x14ac:dyDescent="0.3">
      <c r="A758" s="83"/>
      <c r="B758" s="83"/>
      <c r="C758" s="83"/>
      <c r="D758" s="91"/>
      <c r="E758" s="83"/>
      <c r="F758" s="84"/>
      <c r="G758" s="91"/>
      <c r="H758" s="89"/>
      <c r="I758" s="89"/>
      <c r="J758" s="91"/>
      <c r="K758" s="88"/>
      <c r="L758" s="84"/>
      <c r="M758" s="118"/>
      <c r="N758" s="72">
        <f t="shared" si="82"/>
        <v>0</v>
      </c>
      <c r="O758" s="72">
        <f t="shared" ref="O758:O821" si="87">IF(AND(A758&gt;0,B758&lt;&gt;""),IF(C758="",1,0),0)</f>
        <v>0</v>
      </c>
      <c r="P758" s="72">
        <f t="shared" si="83"/>
        <v>0</v>
      </c>
      <c r="Q758" s="72">
        <f t="shared" si="84"/>
        <v>0</v>
      </c>
      <c r="R758" s="1">
        <f t="shared" si="86"/>
        <v>0</v>
      </c>
      <c r="S758" s="72">
        <f t="shared" si="85"/>
        <v>0</v>
      </c>
      <c r="T758" s="72">
        <f t="shared" si="81"/>
        <v>0</v>
      </c>
      <c r="U758" s="72"/>
      <c r="V758" s="72"/>
    </row>
    <row r="759" spans="1:22" s="1" customFormat="1" x14ac:dyDescent="0.3">
      <c r="A759" s="83"/>
      <c r="B759" s="83"/>
      <c r="C759" s="83"/>
      <c r="D759" s="91"/>
      <c r="E759" s="83"/>
      <c r="F759" s="84"/>
      <c r="G759" s="91"/>
      <c r="H759" s="89"/>
      <c r="I759" s="89"/>
      <c r="J759" s="91"/>
      <c r="K759" s="88"/>
      <c r="L759" s="84"/>
      <c r="M759" s="118"/>
      <c r="N759" s="72">
        <f t="shared" si="82"/>
        <v>0</v>
      </c>
      <c r="O759" s="72">
        <f t="shared" si="87"/>
        <v>0</v>
      </c>
      <c r="P759" s="72">
        <f t="shared" si="83"/>
        <v>0</v>
      </c>
      <c r="Q759" s="72">
        <f t="shared" si="84"/>
        <v>0</v>
      </c>
      <c r="R759" s="1">
        <f t="shared" si="86"/>
        <v>0</v>
      </c>
      <c r="S759" s="72">
        <f t="shared" si="85"/>
        <v>0</v>
      </c>
      <c r="T759" s="72">
        <f t="shared" si="81"/>
        <v>0</v>
      </c>
      <c r="U759" s="72"/>
      <c r="V759" s="72"/>
    </row>
    <row r="760" spans="1:22" s="1" customFormat="1" x14ac:dyDescent="0.3">
      <c r="A760" s="83"/>
      <c r="B760" s="83"/>
      <c r="C760" s="83"/>
      <c r="D760" s="91"/>
      <c r="E760" s="83"/>
      <c r="F760" s="84"/>
      <c r="G760" s="91"/>
      <c r="H760" s="89"/>
      <c r="I760" s="89"/>
      <c r="J760" s="91"/>
      <c r="K760" s="88"/>
      <c r="L760" s="84"/>
      <c r="M760" s="118"/>
      <c r="N760" s="72">
        <f t="shared" si="82"/>
        <v>0</v>
      </c>
      <c r="O760" s="72">
        <f t="shared" si="87"/>
        <v>0</v>
      </c>
      <c r="P760" s="72">
        <f t="shared" si="83"/>
        <v>0</v>
      </c>
      <c r="Q760" s="72">
        <f t="shared" si="84"/>
        <v>0</v>
      </c>
      <c r="R760" s="1">
        <f t="shared" si="86"/>
        <v>0</v>
      </c>
      <c r="S760" s="72">
        <f t="shared" si="85"/>
        <v>0</v>
      </c>
      <c r="T760" s="72">
        <f t="shared" si="81"/>
        <v>0</v>
      </c>
      <c r="U760" s="72"/>
      <c r="V760" s="72"/>
    </row>
    <row r="761" spans="1:22" s="1" customFormat="1" x14ac:dyDescent="0.3">
      <c r="A761" s="83"/>
      <c r="B761" s="83"/>
      <c r="C761" s="83"/>
      <c r="D761" s="91"/>
      <c r="E761" s="83"/>
      <c r="F761" s="84"/>
      <c r="G761" s="91"/>
      <c r="H761" s="89"/>
      <c r="I761" s="89"/>
      <c r="J761" s="91"/>
      <c r="K761" s="88"/>
      <c r="L761" s="84"/>
      <c r="M761" s="118"/>
      <c r="N761" s="72">
        <f t="shared" si="82"/>
        <v>0</v>
      </c>
      <c r="O761" s="72">
        <f t="shared" si="87"/>
        <v>0</v>
      </c>
      <c r="P761" s="72">
        <f t="shared" si="83"/>
        <v>0</v>
      </c>
      <c r="Q761" s="72">
        <f t="shared" si="84"/>
        <v>0</v>
      </c>
      <c r="R761" s="1">
        <f t="shared" si="86"/>
        <v>0</v>
      </c>
      <c r="S761" s="72">
        <f t="shared" si="85"/>
        <v>0</v>
      </c>
      <c r="T761" s="72">
        <f t="shared" si="81"/>
        <v>0</v>
      </c>
      <c r="U761" s="72"/>
      <c r="V761" s="72"/>
    </row>
    <row r="762" spans="1:22" s="1" customFormat="1" x14ac:dyDescent="0.3">
      <c r="A762" s="83"/>
      <c r="B762" s="83"/>
      <c r="C762" s="83"/>
      <c r="D762" s="91"/>
      <c r="E762" s="83"/>
      <c r="F762" s="84"/>
      <c r="G762" s="91"/>
      <c r="H762" s="89"/>
      <c r="I762" s="89"/>
      <c r="J762" s="91"/>
      <c r="K762" s="88"/>
      <c r="L762" s="84"/>
      <c r="M762" s="118"/>
      <c r="N762" s="72">
        <f t="shared" si="82"/>
        <v>0</v>
      </c>
      <c r="O762" s="72">
        <f t="shared" si="87"/>
        <v>0</v>
      </c>
      <c r="P762" s="72">
        <f t="shared" si="83"/>
        <v>0</v>
      </c>
      <c r="Q762" s="72">
        <f t="shared" si="84"/>
        <v>0</v>
      </c>
      <c r="R762" s="1">
        <f t="shared" si="86"/>
        <v>0</v>
      </c>
      <c r="S762" s="72">
        <f t="shared" si="85"/>
        <v>0</v>
      </c>
      <c r="T762" s="72">
        <f t="shared" si="81"/>
        <v>0</v>
      </c>
      <c r="U762" s="72"/>
      <c r="V762" s="72"/>
    </row>
    <row r="763" spans="1:22" s="1" customFormat="1" x14ac:dyDescent="0.3">
      <c r="A763" s="83"/>
      <c r="B763" s="83"/>
      <c r="C763" s="83"/>
      <c r="D763" s="91"/>
      <c r="E763" s="83"/>
      <c r="F763" s="84"/>
      <c r="G763" s="91"/>
      <c r="H763" s="89"/>
      <c r="I763" s="89"/>
      <c r="J763" s="91"/>
      <c r="K763" s="88"/>
      <c r="L763" s="84"/>
      <c r="M763" s="118"/>
      <c r="N763" s="72">
        <f t="shared" si="82"/>
        <v>0</v>
      </c>
      <c r="O763" s="72">
        <f t="shared" si="87"/>
        <v>0</v>
      </c>
      <c r="P763" s="72">
        <f t="shared" si="83"/>
        <v>0</v>
      </c>
      <c r="Q763" s="72">
        <f t="shared" si="84"/>
        <v>0</v>
      </c>
      <c r="R763" s="1">
        <f t="shared" si="86"/>
        <v>0</v>
      </c>
      <c r="S763" s="72">
        <f t="shared" si="85"/>
        <v>0</v>
      </c>
      <c r="T763" s="72">
        <f t="shared" si="81"/>
        <v>0</v>
      </c>
      <c r="U763" s="72"/>
      <c r="V763" s="72"/>
    </row>
    <row r="764" spans="1:22" s="1" customFormat="1" x14ac:dyDescent="0.3">
      <c r="A764" s="83"/>
      <c r="B764" s="83"/>
      <c r="C764" s="83"/>
      <c r="D764" s="91"/>
      <c r="E764" s="83"/>
      <c r="F764" s="84"/>
      <c r="G764" s="91"/>
      <c r="H764" s="89"/>
      <c r="I764" s="89"/>
      <c r="J764" s="91"/>
      <c r="K764" s="88"/>
      <c r="L764" s="84"/>
      <c r="M764" s="118"/>
      <c r="N764" s="72">
        <f t="shared" si="82"/>
        <v>0</v>
      </c>
      <c r="O764" s="72">
        <f t="shared" si="87"/>
        <v>0</v>
      </c>
      <c r="P764" s="72">
        <f t="shared" si="83"/>
        <v>0</v>
      </c>
      <c r="Q764" s="72">
        <f t="shared" si="84"/>
        <v>0</v>
      </c>
      <c r="R764" s="1">
        <f t="shared" si="86"/>
        <v>0</v>
      </c>
      <c r="S764" s="72">
        <f t="shared" si="85"/>
        <v>0</v>
      </c>
      <c r="T764" s="72">
        <f t="shared" si="81"/>
        <v>0</v>
      </c>
      <c r="U764" s="72"/>
      <c r="V764" s="72"/>
    </row>
    <row r="765" spans="1:22" s="1" customFormat="1" x14ac:dyDescent="0.3">
      <c r="A765" s="83"/>
      <c r="B765" s="83"/>
      <c r="C765" s="83"/>
      <c r="D765" s="91"/>
      <c r="E765" s="83"/>
      <c r="F765" s="84"/>
      <c r="G765" s="91"/>
      <c r="H765" s="89"/>
      <c r="I765" s="89"/>
      <c r="J765" s="91"/>
      <c r="K765" s="88"/>
      <c r="L765" s="84"/>
      <c r="M765" s="118"/>
      <c r="N765" s="72">
        <f t="shared" si="82"/>
        <v>0</v>
      </c>
      <c r="O765" s="72">
        <f t="shared" si="87"/>
        <v>0</v>
      </c>
      <c r="P765" s="72">
        <f t="shared" si="83"/>
        <v>0</v>
      </c>
      <c r="Q765" s="72">
        <f t="shared" si="84"/>
        <v>0</v>
      </c>
      <c r="R765" s="1">
        <f t="shared" si="86"/>
        <v>0</v>
      </c>
      <c r="S765" s="72">
        <f t="shared" si="85"/>
        <v>0</v>
      </c>
      <c r="T765" s="72">
        <f t="shared" si="81"/>
        <v>0</v>
      </c>
      <c r="U765" s="72"/>
      <c r="V765" s="72"/>
    </row>
    <row r="766" spans="1:22" s="1" customFormat="1" x14ac:dyDescent="0.3">
      <c r="A766" s="83"/>
      <c r="B766" s="83"/>
      <c r="C766" s="83"/>
      <c r="D766" s="91"/>
      <c r="E766" s="83"/>
      <c r="F766" s="84"/>
      <c r="G766" s="91"/>
      <c r="H766" s="89"/>
      <c r="I766" s="89"/>
      <c r="J766" s="91"/>
      <c r="K766" s="88"/>
      <c r="L766" s="84"/>
      <c r="M766" s="118"/>
      <c r="N766" s="72">
        <f t="shared" si="82"/>
        <v>0</v>
      </c>
      <c r="O766" s="72">
        <f t="shared" si="87"/>
        <v>0</v>
      </c>
      <c r="P766" s="72">
        <f t="shared" si="83"/>
        <v>0</v>
      </c>
      <c r="Q766" s="72">
        <f t="shared" si="84"/>
        <v>0</v>
      </c>
      <c r="R766" s="1">
        <f t="shared" si="86"/>
        <v>0</v>
      </c>
      <c r="S766" s="72">
        <f t="shared" si="85"/>
        <v>0</v>
      </c>
      <c r="T766" s="72">
        <f t="shared" si="81"/>
        <v>0</v>
      </c>
      <c r="U766" s="72"/>
      <c r="V766" s="72"/>
    </row>
    <row r="767" spans="1:22" s="1" customFormat="1" x14ac:dyDescent="0.3">
      <c r="A767" s="83"/>
      <c r="B767" s="83"/>
      <c r="C767" s="83"/>
      <c r="D767" s="91"/>
      <c r="E767" s="83"/>
      <c r="F767" s="84"/>
      <c r="G767" s="91"/>
      <c r="H767" s="89"/>
      <c r="I767" s="89"/>
      <c r="J767" s="91"/>
      <c r="K767" s="88"/>
      <c r="L767" s="84"/>
      <c r="M767" s="118"/>
      <c r="N767" s="72">
        <f t="shared" si="82"/>
        <v>0</v>
      </c>
      <c r="O767" s="72">
        <f t="shared" si="87"/>
        <v>0</v>
      </c>
      <c r="P767" s="72">
        <f t="shared" si="83"/>
        <v>0</v>
      </c>
      <c r="Q767" s="72">
        <f t="shared" si="84"/>
        <v>0</v>
      </c>
      <c r="R767" s="1">
        <f t="shared" si="86"/>
        <v>0</v>
      </c>
      <c r="S767" s="72">
        <f t="shared" si="85"/>
        <v>0</v>
      </c>
      <c r="T767" s="72">
        <f t="shared" si="81"/>
        <v>0</v>
      </c>
      <c r="U767" s="72"/>
      <c r="V767" s="72"/>
    </row>
    <row r="768" spans="1:22" s="1" customFormat="1" x14ac:dyDescent="0.3">
      <c r="A768" s="83"/>
      <c r="B768" s="83"/>
      <c r="C768" s="83"/>
      <c r="D768" s="91"/>
      <c r="E768" s="83"/>
      <c r="F768" s="84"/>
      <c r="G768" s="91"/>
      <c r="H768" s="89"/>
      <c r="I768" s="89"/>
      <c r="J768" s="91"/>
      <c r="K768" s="88"/>
      <c r="L768" s="84"/>
      <c r="M768" s="118"/>
      <c r="N768" s="72">
        <f t="shared" si="82"/>
        <v>0</v>
      </c>
      <c r="O768" s="72">
        <f t="shared" si="87"/>
        <v>0</v>
      </c>
      <c r="P768" s="72">
        <f t="shared" si="83"/>
        <v>0</v>
      </c>
      <c r="Q768" s="72">
        <f t="shared" si="84"/>
        <v>0</v>
      </c>
      <c r="R768" s="1">
        <f t="shared" si="86"/>
        <v>0</v>
      </c>
      <c r="S768" s="72">
        <f t="shared" si="85"/>
        <v>0</v>
      </c>
      <c r="T768" s="72">
        <f t="shared" si="81"/>
        <v>0</v>
      </c>
      <c r="U768" s="72"/>
      <c r="V768" s="72"/>
    </row>
    <row r="769" spans="1:22" s="1" customFormat="1" x14ac:dyDescent="0.3">
      <c r="A769" s="83"/>
      <c r="B769" s="83"/>
      <c r="C769" s="83"/>
      <c r="D769" s="91"/>
      <c r="E769" s="83"/>
      <c r="F769" s="84"/>
      <c r="G769" s="91"/>
      <c r="H769" s="89"/>
      <c r="I769" s="89"/>
      <c r="J769" s="91"/>
      <c r="K769" s="88"/>
      <c r="L769" s="84"/>
      <c r="M769" s="118"/>
      <c r="N769" s="72">
        <f t="shared" si="82"/>
        <v>0</v>
      </c>
      <c r="O769" s="72">
        <f t="shared" si="87"/>
        <v>0</v>
      </c>
      <c r="P769" s="72">
        <f t="shared" si="83"/>
        <v>0</v>
      </c>
      <c r="Q769" s="72">
        <f t="shared" si="84"/>
        <v>0</v>
      </c>
      <c r="R769" s="1">
        <f t="shared" si="86"/>
        <v>0</v>
      </c>
      <c r="S769" s="72">
        <f t="shared" si="85"/>
        <v>0</v>
      </c>
      <c r="T769" s="72">
        <f t="shared" si="81"/>
        <v>0</v>
      </c>
      <c r="U769" s="72"/>
      <c r="V769" s="72"/>
    </row>
    <row r="770" spans="1:22" s="1" customFormat="1" x14ac:dyDescent="0.3">
      <c r="A770" s="83"/>
      <c r="B770" s="83"/>
      <c r="C770" s="83"/>
      <c r="D770" s="91"/>
      <c r="E770" s="83"/>
      <c r="F770" s="84"/>
      <c r="G770" s="91"/>
      <c r="H770" s="89"/>
      <c r="I770" s="89"/>
      <c r="J770" s="91"/>
      <c r="K770" s="88"/>
      <c r="L770" s="84"/>
      <c r="M770" s="118"/>
      <c r="N770" s="72">
        <f t="shared" si="82"/>
        <v>0</v>
      </c>
      <c r="O770" s="72">
        <f t="shared" si="87"/>
        <v>0</v>
      </c>
      <c r="P770" s="72">
        <f t="shared" si="83"/>
        <v>0</v>
      </c>
      <c r="Q770" s="72">
        <f t="shared" si="84"/>
        <v>0</v>
      </c>
      <c r="R770" s="1">
        <f t="shared" si="86"/>
        <v>0</v>
      </c>
      <c r="S770" s="72">
        <f t="shared" si="85"/>
        <v>0</v>
      </c>
      <c r="T770" s="72">
        <f t="shared" si="81"/>
        <v>0</v>
      </c>
      <c r="U770" s="72"/>
      <c r="V770" s="72"/>
    </row>
    <row r="771" spans="1:22" s="1" customFormat="1" x14ac:dyDescent="0.3">
      <c r="A771" s="83"/>
      <c r="B771" s="83"/>
      <c r="C771" s="83"/>
      <c r="D771" s="91"/>
      <c r="E771" s="83"/>
      <c r="F771" s="84"/>
      <c r="G771" s="91"/>
      <c r="H771" s="89"/>
      <c r="I771" s="89"/>
      <c r="J771" s="91"/>
      <c r="K771" s="88"/>
      <c r="L771" s="84"/>
      <c r="M771" s="118"/>
      <c r="N771" s="72">
        <f t="shared" si="82"/>
        <v>0</v>
      </c>
      <c r="O771" s="72">
        <f t="shared" si="87"/>
        <v>0</v>
      </c>
      <c r="P771" s="72">
        <f t="shared" si="83"/>
        <v>0</v>
      </c>
      <c r="Q771" s="72">
        <f t="shared" si="84"/>
        <v>0</v>
      </c>
      <c r="R771" s="1">
        <f t="shared" si="86"/>
        <v>0</v>
      </c>
      <c r="S771" s="72">
        <f t="shared" si="85"/>
        <v>0</v>
      </c>
      <c r="T771" s="72">
        <f t="shared" si="81"/>
        <v>0</v>
      </c>
      <c r="U771" s="72"/>
      <c r="V771" s="72"/>
    </row>
    <row r="772" spans="1:22" s="1" customFormat="1" x14ac:dyDescent="0.3">
      <c r="A772" s="83"/>
      <c r="B772" s="83"/>
      <c r="C772" s="83"/>
      <c r="D772" s="91"/>
      <c r="E772" s="83"/>
      <c r="F772" s="84"/>
      <c r="G772" s="91"/>
      <c r="H772" s="89"/>
      <c r="I772" s="89"/>
      <c r="J772" s="91"/>
      <c r="K772" s="88"/>
      <c r="L772" s="84"/>
      <c r="M772" s="118"/>
      <c r="N772" s="72">
        <f t="shared" si="82"/>
        <v>0</v>
      </c>
      <c r="O772" s="72">
        <f t="shared" si="87"/>
        <v>0</v>
      </c>
      <c r="P772" s="72">
        <f t="shared" si="83"/>
        <v>0</v>
      </c>
      <c r="Q772" s="72">
        <f t="shared" si="84"/>
        <v>0</v>
      </c>
      <c r="R772" s="1">
        <f t="shared" si="86"/>
        <v>0</v>
      </c>
      <c r="S772" s="72">
        <f t="shared" si="85"/>
        <v>0</v>
      </c>
      <c r="T772" s="72">
        <f t="shared" si="81"/>
        <v>0</v>
      </c>
      <c r="U772" s="72"/>
      <c r="V772" s="72"/>
    </row>
    <row r="773" spans="1:22" s="1" customFormat="1" x14ac:dyDescent="0.3">
      <c r="A773" s="83"/>
      <c r="B773" s="83"/>
      <c r="C773" s="83"/>
      <c r="D773" s="91"/>
      <c r="E773" s="83"/>
      <c r="F773" s="84"/>
      <c r="G773" s="91"/>
      <c r="H773" s="89"/>
      <c r="I773" s="89"/>
      <c r="J773" s="91"/>
      <c r="K773" s="88"/>
      <c r="L773" s="84"/>
      <c r="M773" s="118"/>
      <c r="N773" s="72">
        <f t="shared" si="82"/>
        <v>0</v>
      </c>
      <c r="O773" s="72">
        <f t="shared" si="87"/>
        <v>0</v>
      </c>
      <c r="P773" s="72">
        <f t="shared" si="83"/>
        <v>0</v>
      </c>
      <c r="Q773" s="72">
        <f t="shared" si="84"/>
        <v>0</v>
      </c>
      <c r="R773" s="1">
        <f t="shared" si="86"/>
        <v>0</v>
      </c>
      <c r="S773" s="72">
        <f t="shared" si="85"/>
        <v>0</v>
      </c>
      <c r="T773" s="72">
        <f t="shared" si="81"/>
        <v>0</v>
      </c>
      <c r="U773" s="72"/>
      <c r="V773" s="72"/>
    </row>
    <row r="774" spans="1:22" s="1" customFormat="1" x14ac:dyDescent="0.3">
      <c r="A774" s="83"/>
      <c r="B774" s="83"/>
      <c r="C774" s="83"/>
      <c r="D774" s="91"/>
      <c r="E774" s="83"/>
      <c r="F774" s="84"/>
      <c r="G774" s="91"/>
      <c r="H774" s="89"/>
      <c r="I774" s="89"/>
      <c r="J774" s="91"/>
      <c r="K774" s="88"/>
      <c r="L774" s="84"/>
      <c r="M774" s="118"/>
      <c r="N774" s="72">
        <f t="shared" si="82"/>
        <v>0</v>
      </c>
      <c r="O774" s="72">
        <f t="shared" si="87"/>
        <v>0</v>
      </c>
      <c r="P774" s="72">
        <f t="shared" si="83"/>
        <v>0</v>
      </c>
      <c r="Q774" s="72">
        <f t="shared" si="84"/>
        <v>0</v>
      </c>
      <c r="R774" s="1">
        <f t="shared" si="86"/>
        <v>0</v>
      </c>
      <c r="S774" s="72">
        <f t="shared" si="85"/>
        <v>0</v>
      </c>
      <c r="T774" s="72">
        <f t="shared" si="81"/>
        <v>0</v>
      </c>
      <c r="U774" s="72"/>
      <c r="V774" s="72"/>
    </row>
    <row r="775" spans="1:22" s="1" customFormat="1" x14ac:dyDescent="0.3">
      <c r="A775" s="83"/>
      <c r="B775" s="83"/>
      <c r="C775" s="83"/>
      <c r="D775" s="91"/>
      <c r="E775" s="83"/>
      <c r="F775" s="84"/>
      <c r="G775" s="91"/>
      <c r="H775" s="89"/>
      <c r="I775" s="89"/>
      <c r="J775" s="91"/>
      <c r="K775" s="88"/>
      <c r="L775" s="84"/>
      <c r="M775" s="118"/>
      <c r="N775" s="72">
        <f t="shared" si="82"/>
        <v>0</v>
      </c>
      <c r="O775" s="72">
        <f t="shared" si="87"/>
        <v>0</v>
      </c>
      <c r="P775" s="72">
        <f t="shared" si="83"/>
        <v>0</v>
      </c>
      <c r="Q775" s="72">
        <f t="shared" si="84"/>
        <v>0</v>
      </c>
      <c r="R775" s="1">
        <f t="shared" si="86"/>
        <v>0</v>
      </c>
      <c r="S775" s="72">
        <f t="shared" si="85"/>
        <v>0</v>
      </c>
      <c r="T775" s="72">
        <f t="shared" ref="T775:T838" si="88">IF(B775&lt;&gt;"",IF(SUM(G775:J775)&gt;0,0,IF(D775&gt;0,0,1)),0)</f>
        <v>0</v>
      </c>
      <c r="U775" s="72"/>
      <c r="V775" s="72"/>
    </row>
    <row r="776" spans="1:22" s="1" customFormat="1" x14ac:dyDescent="0.3">
      <c r="A776" s="83"/>
      <c r="B776" s="83"/>
      <c r="C776" s="83"/>
      <c r="D776" s="91"/>
      <c r="E776" s="83"/>
      <c r="F776" s="84"/>
      <c r="G776" s="91"/>
      <c r="H776" s="89"/>
      <c r="I776" s="89"/>
      <c r="J776" s="91"/>
      <c r="K776" s="88"/>
      <c r="L776" s="84"/>
      <c r="M776" s="118"/>
      <c r="N776" s="72">
        <f t="shared" ref="N776:N839" si="89">IF(C776&lt;&gt;"",IF(B776="",1,0),0)</f>
        <v>0</v>
      </c>
      <c r="O776" s="72">
        <f t="shared" si="87"/>
        <v>0</v>
      </c>
      <c r="P776" s="72">
        <f t="shared" ref="P776:P839" si="90">IF(OR(H776&gt;0,G776&gt;0),IF(E776="",1,0),0)</f>
        <v>0</v>
      </c>
      <c r="Q776" s="72">
        <f t="shared" ref="Q776:Q839" si="91">IF(E776&lt;&gt;"",IF(F776&gt;0,0,1),0)</f>
        <v>0</v>
      </c>
      <c r="R776" s="1">
        <f t="shared" si="86"/>
        <v>0</v>
      </c>
      <c r="S776" s="72">
        <f t="shared" si="85"/>
        <v>0</v>
      </c>
      <c r="T776" s="72">
        <f t="shared" si="88"/>
        <v>0</v>
      </c>
      <c r="U776" s="72"/>
      <c r="V776" s="72"/>
    </row>
    <row r="777" spans="1:22" s="1" customFormat="1" x14ac:dyDescent="0.3">
      <c r="A777" s="83"/>
      <c r="B777" s="83"/>
      <c r="C777" s="83"/>
      <c r="D777" s="91"/>
      <c r="E777" s="83"/>
      <c r="F777" s="84"/>
      <c r="G777" s="91"/>
      <c r="H777" s="89"/>
      <c r="I777" s="89"/>
      <c r="J777" s="91"/>
      <c r="K777" s="88"/>
      <c r="L777" s="84"/>
      <c r="M777" s="118"/>
      <c r="N777" s="72">
        <f t="shared" si="89"/>
        <v>0</v>
      </c>
      <c r="O777" s="72">
        <f t="shared" si="87"/>
        <v>0</v>
      </c>
      <c r="P777" s="72">
        <f t="shared" si="90"/>
        <v>0</v>
      </c>
      <c r="Q777" s="72">
        <f t="shared" si="91"/>
        <v>0</v>
      </c>
      <c r="R777" s="1">
        <f t="shared" si="86"/>
        <v>0</v>
      </c>
      <c r="S777" s="72">
        <f t="shared" si="85"/>
        <v>0</v>
      </c>
      <c r="T777" s="72">
        <f t="shared" si="88"/>
        <v>0</v>
      </c>
      <c r="U777" s="72"/>
      <c r="V777" s="72"/>
    </row>
    <row r="778" spans="1:22" s="1" customFormat="1" x14ac:dyDescent="0.3">
      <c r="A778" s="83"/>
      <c r="B778" s="83"/>
      <c r="C778" s="83"/>
      <c r="D778" s="91"/>
      <c r="E778" s="83"/>
      <c r="F778" s="84"/>
      <c r="G778" s="91"/>
      <c r="H778" s="89"/>
      <c r="I778" s="89"/>
      <c r="J778" s="91"/>
      <c r="K778" s="88"/>
      <c r="L778" s="84"/>
      <c r="M778" s="118"/>
      <c r="N778" s="72">
        <f t="shared" si="89"/>
        <v>0</v>
      </c>
      <c r="O778" s="72">
        <f t="shared" si="87"/>
        <v>0</v>
      </c>
      <c r="P778" s="72">
        <f t="shared" si="90"/>
        <v>0</v>
      </c>
      <c r="Q778" s="72">
        <f t="shared" si="91"/>
        <v>0</v>
      </c>
      <c r="R778" s="1">
        <f t="shared" si="86"/>
        <v>0</v>
      </c>
      <c r="S778" s="72">
        <f t="shared" si="85"/>
        <v>0</v>
      </c>
      <c r="T778" s="72">
        <f t="shared" si="88"/>
        <v>0</v>
      </c>
      <c r="U778" s="72"/>
      <c r="V778" s="72"/>
    </row>
    <row r="779" spans="1:22" s="1" customFormat="1" x14ac:dyDescent="0.3">
      <c r="A779" s="83"/>
      <c r="B779" s="83"/>
      <c r="C779" s="83"/>
      <c r="D779" s="91"/>
      <c r="E779" s="83"/>
      <c r="F779" s="84"/>
      <c r="G779" s="91"/>
      <c r="H779" s="89"/>
      <c r="I779" s="89"/>
      <c r="J779" s="91"/>
      <c r="K779" s="88"/>
      <c r="L779" s="84"/>
      <c r="M779" s="118"/>
      <c r="N779" s="72">
        <f t="shared" si="89"/>
        <v>0</v>
      </c>
      <c r="O779" s="72">
        <f t="shared" si="87"/>
        <v>0</v>
      </c>
      <c r="P779" s="72">
        <f t="shared" si="90"/>
        <v>0</v>
      </c>
      <c r="Q779" s="72">
        <f t="shared" si="91"/>
        <v>0</v>
      </c>
      <c r="R779" s="1">
        <f t="shared" si="86"/>
        <v>0</v>
      </c>
      <c r="S779" s="72">
        <f t="shared" si="85"/>
        <v>0</v>
      </c>
      <c r="T779" s="72">
        <f t="shared" si="88"/>
        <v>0</v>
      </c>
      <c r="U779" s="72"/>
      <c r="V779" s="72"/>
    </row>
    <row r="780" spans="1:22" s="1" customFormat="1" x14ac:dyDescent="0.3">
      <c r="A780" s="83"/>
      <c r="B780" s="83"/>
      <c r="C780" s="83"/>
      <c r="D780" s="91"/>
      <c r="E780" s="83"/>
      <c r="F780" s="84"/>
      <c r="G780" s="91"/>
      <c r="H780" s="89"/>
      <c r="I780" s="89"/>
      <c r="J780" s="91"/>
      <c r="K780" s="88"/>
      <c r="L780" s="84"/>
      <c r="M780" s="118"/>
      <c r="N780" s="72">
        <f t="shared" si="89"/>
        <v>0</v>
      </c>
      <c r="O780" s="72">
        <f t="shared" si="87"/>
        <v>0</v>
      </c>
      <c r="P780" s="72">
        <f t="shared" si="90"/>
        <v>0</v>
      </c>
      <c r="Q780" s="72">
        <f t="shared" si="91"/>
        <v>0</v>
      </c>
      <c r="R780" s="1">
        <f t="shared" si="86"/>
        <v>0</v>
      </c>
      <c r="S780" s="72">
        <f t="shared" si="85"/>
        <v>0</v>
      </c>
      <c r="T780" s="72">
        <f t="shared" si="88"/>
        <v>0</v>
      </c>
      <c r="U780" s="72"/>
      <c r="V780" s="72"/>
    </row>
    <row r="781" spans="1:22" s="1" customFormat="1" x14ac:dyDescent="0.3">
      <c r="A781" s="83"/>
      <c r="B781" s="83"/>
      <c r="C781" s="83"/>
      <c r="D781" s="91"/>
      <c r="E781" s="83"/>
      <c r="F781" s="84"/>
      <c r="G781" s="91"/>
      <c r="H781" s="89"/>
      <c r="I781" s="89"/>
      <c r="J781" s="91"/>
      <c r="K781" s="88"/>
      <c r="L781" s="84"/>
      <c r="M781" s="118"/>
      <c r="N781" s="72">
        <f t="shared" si="89"/>
        <v>0</v>
      </c>
      <c r="O781" s="72">
        <f t="shared" si="87"/>
        <v>0</v>
      </c>
      <c r="P781" s="72">
        <f t="shared" si="90"/>
        <v>0</v>
      </c>
      <c r="Q781" s="72">
        <f t="shared" si="91"/>
        <v>0</v>
      </c>
      <c r="R781" s="1">
        <f t="shared" si="86"/>
        <v>0</v>
      </c>
      <c r="S781" s="72">
        <f t="shared" si="85"/>
        <v>0</v>
      </c>
      <c r="T781" s="72">
        <f t="shared" si="88"/>
        <v>0</v>
      </c>
      <c r="U781" s="72"/>
      <c r="V781" s="72"/>
    </row>
    <row r="782" spans="1:22" s="1" customFormat="1" x14ac:dyDescent="0.3">
      <c r="A782" s="83"/>
      <c r="B782" s="83"/>
      <c r="C782" s="83"/>
      <c r="D782" s="91"/>
      <c r="E782" s="83"/>
      <c r="F782" s="84"/>
      <c r="G782" s="91"/>
      <c r="H782" s="89"/>
      <c r="I782" s="89"/>
      <c r="J782" s="91"/>
      <c r="K782" s="88"/>
      <c r="L782" s="84"/>
      <c r="M782" s="118"/>
      <c r="N782" s="72">
        <f t="shared" si="89"/>
        <v>0</v>
      </c>
      <c r="O782" s="72">
        <f t="shared" si="87"/>
        <v>0</v>
      </c>
      <c r="P782" s="72">
        <f t="shared" si="90"/>
        <v>0</v>
      </c>
      <c r="Q782" s="72">
        <f t="shared" si="91"/>
        <v>0</v>
      </c>
      <c r="R782" s="1">
        <f t="shared" si="86"/>
        <v>0</v>
      </c>
      <c r="S782" s="72">
        <f t="shared" si="85"/>
        <v>0</v>
      </c>
      <c r="T782" s="72">
        <f t="shared" si="88"/>
        <v>0</v>
      </c>
      <c r="U782" s="72"/>
      <c r="V782" s="72"/>
    </row>
    <row r="783" spans="1:22" s="1" customFormat="1" x14ac:dyDescent="0.3">
      <c r="A783" s="83"/>
      <c r="B783" s="83"/>
      <c r="C783" s="83"/>
      <c r="D783" s="91"/>
      <c r="E783" s="83"/>
      <c r="F783" s="84"/>
      <c r="G783" s="91"/>
      <c r="H783" s="89"/>
      <c r="I783" s="89"/>
      <c r="J783" s="91"/>
      <c r="K783" s="88"/>
      <c r="L783" s="84"/>
      <c r="M783" s="118"/>
      <c r="N783" s="72">
        <f t="shared" si="89"/>
        <v>0</v>
      </c>
      <c r="O783" s="72">
        <f t="shared" si="87"/>
        <v>0</v>
      </c>
      <c r="P783" s="72">
        <f t="shared" si="90"/>
        <v>0</v>
      </c>
      <c r="Q783" s="72">
        <f t="shared" si="91"/>
        <v>0</v>
      </c>
      <c r="R783" s="1">
        <f t="shared" si="86"/>
        <v>0</v>
      </c>
      <c r="S783" s="72">
        <f t="shared" si="85"/>
        <v>0</v>
      </c>
      <c r="T783" s="72">
        <f t="shared" si="88"/>
        <v>0</v>
      </c>
      <c r="U783" s="72"/>
      <c r="V783" s="72"/>
    </row>
    <row r="784" spans="1:22" s="1" customFormat="1" x14ac:dyDescent="0.3">
      <c r="A784" s="83"/>
      <c r="B784" s="83"/>
      <c r="C784" s="83"/>
      <c r="D784" s="91"/>
      <c r="E784" s="83"/>
      <c r="F784" s="84"/>
      <c r="G784" s="91"/>
      <c r="H784" s="89"/>
      <c r="I784" s="89"/>
      <c r="J784" s="91"/>
      <c r="K784" s="88"/>
      <c r="L784" s="84"/>
      <c r="M784" s="118"/>
      <c r="N784" s="72">
        <f t="shared" si="89"/>
        <v>0</v>
      </c>
      <c r="O784" s="72">
        <f t="shared" si="87"/>
        <v>0</v>
      </c>
      <c r="P784" s="72">
        <f t="shared" si="90"/>
        <v>0</v>
      </c>
      <c r="Q784" s="72">
        <f t="shared" si="91"/>
        <v>0</v>
      </c>
      <c r="R784" s="1">
        <f t="shared" si="86"/>
        <v>0</v>
      </c>
      <c r="S784" s="72">
        <f t="shared" si="85"/>
        <v>0</v>
      </c>
      <c r="T784" s="72">
        <f t="shared" si="88"/>
        <v>0</v>
      </c>
      <c r="U784" s="72"/>
      <c r="V784" s="72"/>
    </row>
    <row r="785" spans="1:22" s="1" customFormat="1" x14ac:dyDescent="0.3">
      <c r="A785" s="83"/>
      <c r="B785" s="83"/>
      <c r="C785" s="83"/>
      <c r="D785" s="91"/>
      <c r="E785" s="83"/>
      <c r="F785" s="84"/>
      <c r="G785" s="91"/>
      <c r="H785" s="89"/>
      <c r="I785" s="89"/>
      <c r="J785" s="91"/>
      <c r="K785" s="88"/>
      <c r="L785" s="84"/>
      <c r="M785" s="118"/>
      <c r="N785" s="72">
        <f t="shared" si="89"/>
        <v>0</v>
      </c>
      <c r="O785" s="72">
        <f t="shared" si="87"/>
        <v>0</v>
      </c>
      <c r="P785" s="72">
        <f t="shared" si="90"/>
        <v>0</v>
      </c>
      <c r="Q785" s="72">
        <f t="shared" si="91"/>
        <v>0</v>
      </c>
      <c r="R785" s="1">
        <f t="shared" si="86"/>
        <v>0</v>
      </c>
      <c r="S785" s="72">
        <f t="shared" si="85"/>
        <v>0</v>
      </c>
      <c r="T785" s="72">
        <f t="shared" si="88"/>
        <v>0</v>
      </c>
      <c r="U785" s="72"/>
      <c r="V785" s="72"/>
    </row>
    <row r="786" spans="1:22" s="1" customFormat="1" x14ac:dyDescent="0.3">
      <c r="A786" s="83"/>
      <c r="B786" s="83"/>
      <c r="C786" s="83"/>
      <c r="D786" s="91"/>
      <c r="E786" s="83"/>
      <c r="F786" s="84"/>
      <c r="G786" s="91"/>
      <c r="H786" s="89"/>
      <c r="I786" s="89"/>
      <c r="J786" s="91"/>
      <c r="K786" s="88"/>
      <c r="L786" s="84"/>
      <c r="M786" s="118"/>
      <c r="N786" s="72">
        <f t="shared" si="89"/>
        <v>0</v>
      </c>
      <c r="O786" s="72">
        <f t="shared" si="87"/>
        <v>0</v>
      </c>
      <c r="P786" s="72">
        <f t="shared" si="90"/>
        <v>0</v>
      </c>
      <c r="Q786" s="72">
        <f t="shared" si="91"/>
        <v>0</v>
      </c>
      <c r="R786" s="1">
        <f t="shared" si="86"/>
        <v>0</v>
      </c>
      <c r="S786" s="72">
        <f t="shared" si="85"/>
        <v>0</v>
      </c>
      <c r="T786" s="72">
        <f t="shared" si="88"/>
        <v>0</v>
      </c>
      <c r="U786" s="72"/>
      <c r="V786" s="72"/>
    </row>
    <row r="787" spans="1:22" s="1" customFormat="1" x14ac:dyDescent="0.3">
      <c r="A787" s="83"/>
      <c r="B787" s="83"/>
      <c r="C787" s="83"/>
      <c r="D787" s="91"/>
      <c r="E787" s="83"/>
      <c r="F787" s="84"/>
      <c r="G787" s="91"/>
      <c r="H787" s="89"/>
      <c r="I787" s="89"/>
      <c r="J787" s="91"/>
      <c r="K787" s="88"/>
      <c r="L787" s="84"/>
      <c r="M787" s="118"/>
      <c r="N787" s="72">
        <f t="shared" si="89"/>
        <v>0</v>
      </c>
      <c r="O787" s="72">
        <f t="shared" si="87"/>
        <v>0</v>
      </c>
      <c r="P787" s="72">
        <f t="shared" si="90"/>
        <v>0</v>
      </c>
      <c r="Q787" s="72">
        <f t="shared" si="91"/>
        <v>0</v>
      </c>
      <c r="R787" s="1">
        <f t="shared" si="86"/>
        <v>0</v>
      </c>
      <c r="S787" s="72">
        <f t="shared" si="85"/>
        <v>0</v>
      </c>
      <c r="T787" s="72">
        <f t="shared" si="88"/>
        <v>0</v>
      </c>
      <c r="U787" s="72"/>
      <c r="V787" s="72"/>
    </row>
    <row r="788" spans="1:22" s="1" customFormat="1" x14ac:dyDescent="0.3">
      <c r="A788" s="83"/>
      <c r="B788" s="83"/>
      <c r="C788" s="83"/>
      <c r="D788" s="91"/>
      <c r="E788" s="83"/>
      <c r="F788" s="84"/>
      <c r="G788" s="91"/>
      <c r="H788" s="89"/>
      <c r="I788" s="89"/>
      <c r="J788" s="91"/>
      <c r="K788" s="88"/>
      <c r="L788" s="84"/>
      <c r="M788" s="118"/>
      <c r="N788" s="72">
        <f t="shared" si="89"/>
        <v>0</v>
      </c>
      <c r="O788" s="72">
        <f t="shared" si="87"/>
        <v>0</v>
      </c>
      <c r="P788" s="72">
        <f t="shared" si="90"/>
        <v>0</v>
      </c>
      <c r="Q788" s="72">
        <f t="shared" si="91"/>
        <v>0</v>
      </c>
      <c r="R788" s="1">
        <f t="shared" si="86"/>
        <v>0</v>
      </c>
      <c r="S788" s="72">
        <f t="shared" si="85"/>
        <v>0</v>
      </c>
      <c r="T788" s="72">
        <f t="shared" si="88"/>
        <v>0</v>
      </c>
      <c r="U788" s="72"/>
      <c r="V788" s="72"/>
    </row>
    <row r="789" spans="1:22" s="1" customFormat="1" x14ac:dyDescent="0.3">
      <c r="A789" s="83"/>
      <c r="B789" s="83"/>
      <c r="C789" s="83"/>
      <c r="D789" s="91"/>
      <c r="E789" s="83"/>
      <c r="F789" s="84"/>
      <c r="G789" s="91"/>
      <c r="H789" s="89"/>
      <c r="I789" s="89"/>
      <c r="J789" s="91"/>
      <c r="K789" s="88"/>
      <c r="L789" s="84"/>
      <c r="M789" s="118"/>
      <c r="N789" s="72">
        <f t="shared" si="89"/>
        <v>0</v>
      </c>
      <c r="O789" s="72">
        <f t="shared" si="87"/>
        <v>0</v>
      </c>
      <c r="P789" s="72">
        <f t="shared" si="90"/>
        <v>0</v>
      </c>
      <c r="Q789" s="72">
        <f t="shared" si="91"/>
        <v>0</v>
      </c>
      <c r="R789" s="1">
        <f t="shared" si="86"/>
        <v>0</v>
      </c>
      <c r="S789" s="72">
        <f t="shared" ref="S789:S852" si="92">IF(E789="Hourly rate",IF(H789&lt;&gt;"",0,1),0)</f>
        <v>0</v>
      </c>
      <c r="T789" s="72">
        <f t="shared" si="88"/>
        <v>0</v>
      </c>
      <c r="U789" s="72"/>
      <c r="V789" s="72"/>
    </row>
    <row r="790" spans="1:22" s="1" customFormat="1" x14ac:dyDescent="0.3">
      <c r="A790" s="83"/>
      <c r="B790" s="83"/>
      <c r="C790" s="83"/>
      <c r="D790" s="91"/>
      <c r="E790" s="83"/>
      <c r="F790" s="84"/>
      <c r="G790" s="91"/>
      <c r="H790" s="89"/>
      <c r="I790" s="89"/>
      <c r="J790" s="91"/>
      <c r="K790" s="88"/>
      <c r="L790" s="84"/>
      <c r="M790" s="118"/>
      <c r="N790" s="72">
        <f t="shared" si="89"/>
        <v>0</v>
      </c>
      <c r="O790" s="72">
        <f t="shared" si="87"/>
        <v>0</v>
      </c>
      <c r="P790" s="72">
        <f t="shared" si="90"/>
        <v>0</v>
      </c>
      <c r="Q790" s="72">
        <f t="shared" si="91"/>
        <v>0</v>
      </c>
      <c r="R790" s="1">
        <f t="shared" ref="R790:R853" si="93">IF(OR(E790="Part-time",E790="Full-time"),IF(G790&lt;&gt;"",0,1),0)</f>
        <v>0</v>
      </c>
      <c r="S790" s="72">
        <f t="shared" si="92"/>
        <v>0</v>
      </c>
      <c r="T790" s="72">
        <f t="shared" si="88"/>
        <v>0</v>
      </c>
      <c r="U790" s="72"/>
      <c r="V790" s="72"/>
    </row>
    <row r="791" spans="1:22" s="1" customFormat="1" x14ac:dyDescent="0.3">
      <c r="A791" s="83"/>
      <c r="B791" s="83"/>
      <c r="C791" s="83"/>
      <c r="D791" s="91"/>
      <c r="E791" s="83"/>
      <c r="F791" s="84"/>
      <c r="G791" s="91"/>
      <c r="H791" s="89"/>
      <c r="I791" s="89"/>
      <c r="J791" s="91"/>
      <c r="K791" s="88"/>
      <c r="L791" s="84"/>
      <c r="M791" s="118"/>
      <c r="N791" s="72">
        <f t="shared" si="89"/>
        <v>0</v>
      </c>
      <c r="O791" s="72">
        <f t="shared" si="87"/>
        <v>0</v>
      </c>
      <c r="P791" s="72">
        <f t="shared" si="90"/>
        <v>0</v>
      </c>
      <c r="Q791" s="72">
        <f t="shared" si="91"/>
        <v>0</v>
      </c>
      <c r="R791" s="1">
        <f t="shared" si="93"/>
        <v>0</v>
      </c>
      <c r="S791" s="72">
        <f t="shared" si="92"/>
        <v>0</v>
      </c>
      <c r="T791" s="72">
        <f t="shared" si="88"/>
        <v>0</v>
      </c>
      <c r="U791" s="72"/>
      <c r="V791" s="72"/>
    </row>
    <row r="792" spans="1:22" s="1" customFormat="1" x14ac:dyDescent="0.3">
      <c r="A792" s="83"/>
      <c r="B792" s="83"/>
      <c r="C792" s="83"/>
      <c r="D792" s="91"/>
      <c r="E792" s="83"/>
      <c r="F792" s="84"/>
      <c r="G792" s="91"/>
      <c r="H792" s="89"/>
      <c r="I792" s="89"/>
      <c r="J792" s="91"/>
      <c r="K792" s="88"/>
      <c r="L792" s="84"/>
      <c r="M792" s="118"/>
      <c r="N792" s="72">
        <f t="shared" si="89"/>
        <v>0</v>
      </c>
      <c r="O792" s="72">
        <f t="shared" si="87"/>
        <v>0</v>
      </c>
      <c r="P792" s="72">
        <f t="shared" si="90"/>
        <v>0</v>
      </c>
      <c r="Q792" s="72">
        <f t="shared" si="91"/>
        <v>0</v>
      </c>
      <c r="R792" s="1">
        <f t="shared" si="93"/>
        <v>0</v>
      </c>
      <c r="S792" s="72">
        <f t="shared" si="92"/>
        <v>0</v>
      </c>
      <c r="T792" s="72">
        <f t="shared" si="88"/>
        <v>0</v>
      </c>
      <c r="U792" s="72"/>
      <c r="V792" s="72"/>
    </row>
    <row r="793" spans="1:22" s="1" customFormat="1" x14ac:dyDescent="0.3">
      <c r="A793" s="83"/>
      <c r="B793" s="83"/>
      <c r="C793" s="83"/>
      <c r="D793" s="91"/>
      <c r="E793" s="83"/>
      <c r="F793" s="84"/>
      <c r="G793" s="91"/>
      <c r="H793" s="89"/>
      <c r="I793" s="89"/>
      <c r="J793" s="91"/>
      <c r="K793" s="88"/>
      <c r="L793" s="84"/>
      <c r="M793" s="118"/>
      <c r="N793" s="72">
        <f t="shared" si="89"/>
        <v>0</v>
      </c>
      <c r="O793" s="72">
        <f t="shared" si="87"/>
        <v>0</v>
      </c>
      <c r="P793" s="72">
        <f t="shared" si="90"/>
        <v>0</v>
      </c>
      <c r="Q793" s="72">
        <f t="shared" si="91"/>
        <v>0</v>
      </c>
      <c r="R793" s="1">
        <f t="shared" si="93"/>
        <v>0</v>
      </c>
      <c r="S793" s="72">
        <f t="shared" si="92"/>
        <v>0</v>
      </c>
      <c r="T793" s="72">
        <f t="shared" si="88"/>
        <v>0</v>
      </c>
      <c r="U793" s="72"/>
      <c r="V793" s="72"/>
    </row>
    <row r="794" spans="1:22" s="1" customFormat="1" x14ac:dyDescent="0.3">
      <c r="A794" s="83"/>
      <c r="B794" s="83"/>
      <c r="C794" s="83"/>
      <c r="D794" s="91"/>
      <c r="E794" s="83"/>
      <c r="F794" s="84"/>
      <c r="G794" s="91"/>
      <c r="H794" s="89"/>
      <c r="I794" s="89"/>
      <c r="J794" s="91"/>
      <c r="K794" s="88"/>
      <c r="L794" s="84"/>
      <c r="M794" s="118"/>
      <c r="N794" s="72">
        <f t="shared" si="89"/>
        <v>0</v>
      </c>
      <c r="O794" s="72">
        <f t="shared" si="87"/>
        <v>0</v>
      </c>
      <c r="P794" s="72">
        <f t="shared" si="90"/>
        <v>0</v>
      </c>
      <c r="Q794" s="72">
        <f t="shared" si="91"/>
        <v>0</v>
      </c>
      <c r="R794" s="1">
        <f t="shared" si="93"/>
        <v>0</v>
      </c>
      <c r="S794" s="72">
        <f t="shared" si="92"/>
        <v>0</v>
      </c>
      <c r="T794" s="72">
        <f t="shared" si="88"/>
        <v>0</v>
      </c>
      <c r="U794" s="72"/>
      <c r="V794" s="72"/>
    </row>
    <row r="795" spans="1:22" s="1" customFormat="1" x14ac:dyDescent="0.3">
      <c r="A795" s="83"/>
      <c r="B795" s="83"/>
      <c r="C795" s="83"/>
      <c r="D795" s="91"/>
      <c r="E795" s="83"/>
      <c r="F795" s="84"/>
      <c r="G795" s="91"/>
      <c r="H795" s="89"/>
      <c r="I795" s="89"/>
      <c r="J795" s="91"/>
      <c r="K795" s="88"/>
      <c r="L795" s="84"/>
      <c r="M795" s="118"/>
      <c r="N795" s="72">
        <f t="shared" si="89"/>
        <v>0</v>
      </c>
      <c r="O795" s="72">
        <f t="shared" si="87"/>
        <v>0</v>
      </c>
      <c r="P795" s="72">
        <f t="shared" si="90"/>
        <v>0</v>
      </c>
      <c r="Q795" s="72">
        <f t="shared" si="91"/>
        <v>0</v>
      </c>
      <c r="R795" s="1">
        <f t="shared" si="93"/>
        <v>0</v>
      </c>
      <c r="S795" s="72">
        <f t="shared" si="92"/>
        <v>0</v>
      </c>
      <c r="T795" s="72">
        <f t="shared" si="88"/>
        <v>0</v>
      </c>
      <c r="U795" s="72"/>
      <c r="V795" s="72"/>
    </row>
    <row r="796" spans="1:22" s="1" customFormat="1" x14ac:dyDescent="0.3">
      <c r="A796" s="83"/>
      <c r="B796" s="83"/>
      <c r="C796" s="83"/>
      <c r="D796" s="91"/>
      <c r="E796" s="83"/>
      <c r="F796" s="84"/>
      <c r="G796" s="91"/>
      <c r="H796" s="89"/>
      <c r="I796" s="89"/>
      <c r="J796" s="91"/>
      <c r="K796" s="88"/>
      <c r="L796" s="84"/>
      <c r="M796" s="118"/>
      <c r="N796" s="72">
        <f t="shared" si="89"/>
        <v>0</v>
      </c>
      <c r="O796" s="72">
        <f t="shared" si="87"/>
        <v>0</v>
      </c>
      <c r="P796" s="72">
        <f t="shared" si="90"/>
        <v>0</v>
      </c>
      <c r="Q796" s="72">
        <f t="shared" si="91"/>
        <v>0</v>
      </c>
      <c r="R796" s="1">
        <f t="shared" si="93"/>
        <v>0</v>
      </c>
      <c r="S796" s="72">
        <f t="shared" si="92"/>
        <v>0</v>
      </c>
      <c r="T796" s="72">
        <f t="shared" si="88"/>
        <v>0</v>
      </c>
      <c r="U796" s="72"/>
      <c r="V796" s="72"/>
    </row>
    <row r="797" spans="1:22" s="1" customFormat="1" x14ac:dyDescent="0.3">
      <c r="A797" s="83"/>
      <c r="B797" s="83"/>
      <c r="C797" s="83"/>
      <c r="D797" s="91"/>
      <c r="E797" s="83"/>
      <c r="F797" s="84"/>
      <c r="G797" s="91"/>
      <c r="H797" s="89"/>
      <c r="I797" s="89"/>
      <c r="J797" s="91"/>
      <c r="K797" s="88"/>
      <c r="L797" s="84"/>
      <c r="M797" s="118"/>
      <c r="N797" s="72">
        <f t="shared" si="89"/>
        <v>0</v>
      </c>
      <c r="O797" s="72">
        <f t="shared" si="87"/>
        <v>0</v>
      </c>
      <c r="P797" s="72">
        <f t="shared" si="90"/>
        <v>0</v>
      </c>
      <c r="Q797" s="72">
        <f t="shared" si="91"/>
        <v>0</v>
      </c>
      <c r="R797" s="1">
        <f t="shared" si="93"/>
        <v>0</v>
      </c>
      <c r="S797" s="72">
        <f t="shared" si="92"/>
        <v>0</v>
      </c>
      <c r="T797" s="72">
        <f t="shared" si="88"/>
        <v>0</v>
      </c>
      <c r="U797" s="72"/>
      <c r="V797" s="72"/>
    </row>
    <row r="798" spans="1:22" s="1" customFormat="1" x14ac:dyDescent="0.3">
      <c r="A798" s="83"/>
      <c r="B798" s="83"/>
      <c r="C798" s="83"/>
      <c r="D798" s="91"/>
      <c r="E798" s="83"/>
      <c r="F798" s="84"/>
      <c r="G798" s="91"/>
      <c r="H798" s="89"/>
      <c r="I798" s="89"/>
      <c r="J798" s="91"/>
      <c r="K798" s="88"/>
      <c r="L798" s="84"/>
      <c r="M798" s="118"/>
      <c r="N798" s="72">
        <f t="shared" si="89"/>
        <v>0</v>
      </c>
      <c r="O798" s="72">
        <f t="shared" si="87"/>
        <v>0</v>
      </c>
      <c r="P798" s="72">
        <f t="shared" si="90"/>
        <v>0</v>
      </c>
      <c r="Q798" s="72">
        <f t="shared" si="91"/>
        <v>0</v>
      </c>
      <c r="R798" s="1">
        <f t="shared" si="93"/>
        <v>0</v>
      </c>
      <c r="S798" s="72">
        <f t="shared" si="92"/>
        <v>0</v>
      </c>
      <c r="T798" s="72">
        <f t="shared" si="88"/>
        <v>0</v>
      </c>
      <c r="U798" s="72"/>
      <c r="V798" s="72"/>
    </row>
    <row r="799" spans="1:22" s="1" customFormat="1" x14ac:dyDescent="0.3">
      <c r="A799" s="83"/>
      <c r="B799" s="83"/>
      <c r="C799" s="83"/>
      <c r="D799" s="91"/>
      <c r="E799" s="83"/>
      <c r="F799" s="84"/>
      <c r="G799" s="91"/>
      <c r="H799" s="89"/>
      <c r="I799" s="89"/>
      <c r="J799" s="91"/>
      <c r="K799" s="88"/>
      <c r="L799" s="84"/>
      <c r="M799" s="118"/>
      <c r="N799" s="72">
        <f t="shared" si="89"/>
        <v>0</v>
      </c>
      <c r="O799" s="72">
        <f t="shared" si="87"/>
        <v>0</v>
      </c>
      <c r="P799" s="72">
        <f t="shared" si="90"/>
        <v>0</v>
      </c>
      <c r="Q799" s="72">
        <f t="shared" si="91"/>
        <v>0</v>
      </c>
      <c r="R799" s="1">
        <f t="shared" si="93"/>
        <v>0</v>
      </c>
      <c r="S799" s="72">
        <f t="shared" si="92"/>
        <v>0</v>
      </c>
      <c r="T799" s="72">
        <f t="shared" si="88"/>
        <v>0</v>
      </c>
      <c r="U799" s="72"/>
      <c r="V799" s="72"/>
    </row>
    <row r="800" spans="1:22" s="1" customFormat="1" x14ac:dyDescent="0.3">
      <c r="A800" s="83"/>
      <c r="B800" s="83"/>
      <c r="C800" s="83"/>
      <c r="D800" s="91"/>
      <c r="E800" s="83"/>
      <c r="F800" s="84"/>
      <c r="G800" s="91"/>
      <c r="H800" s="89"/>
      <c r="I800" s="89"/>
      <c r="J800" s="91"/>
      <c r="K800" s="88"/>
      <c r="L800" s="84"/>
      <c r="M800" s="118"/>
      <c r="N800" s="72">
        <f t="shared" si="89"/>
        <v>0</v>
      </c>
      <c r="O800" s="72">
        <f t="shared" si="87"/>
        <v>0</v>
      </c>
      <c r="P800" s="72">
        <f t="shared" si="90"/>
        <v>0</v>
      </c>
      <c r="Q800" s="72">
        <f t="shared" si="91"/>
        <v>0</v>
      </c>
      <c r="R800" s="1">
        <f t="shared" si="93"/>
        <v>0</v>
      </c>
      <c r="S800" s="72">
        <f t="shared" si="92"/>
        <v>0</v>
      </c>
      <c r="T800" s="72">
        <f t="shared" si="88"/>
        <v>0</v>
      </c>
      <c r="U800" s="72"/>
      <c r="V800" s="72"/>
    </row>
    <row r="801" spans="1:22" s="1" customFormat="1" x14ac:dyDescent="0.3">
      <c r="A801" s="83"/>
      <c r="B801" s="83"/>
      <c r="C801" s="83"/>
      <c r="D801" s="91"/>
      <c r="E801" s="83"/>
      <c r="F801" s="84"/>
      <c r="G801" s="91"/>
      <c r="H801" s="89"/>
      <c r="I801" s="89"/>
      <c r="J801" s="91"/>
      <c r="K801" s="88"/>
      <c r="L801" s="84"/>
      <c r="M801" s="118"/>
      <c r="N801" s="72">
        <f t="shared" si="89"/>
        <v>0</v>
      </c>
      <c r="O801" s="72">
        <f t="shared" si="87"/>
        <v>0</v>
      </c>
      <c r="P801" s="72">
        <f t="shared" si="90"/>
        <v>0</v>
      </c>
      <c r="Q801" s="72">
        <f t="shared" si="91"/>
        <v>0</v>
      </c>
      <c r="R801" s="1">
        <f t="shared" si="93"/>
        <v>0</v>
      </c>
      <c r="S801" s="72">
        <f t="shared" si="92"/>
        <v>0</v>
      </c>
      <c r="T801" s="72">
        <f t="shared" si="88"/>
        <v>0</v>
      </c>
      <c r="U801" s="72"/>
      <c r="V801" s="72"/>
    </row>
    <row r="802" spans="1:22" s="1" customFormat="1" x14ac:dyDescent="0.3">
      <c r="A802" s="83"/>
      <c r="B802" s="83"/>
      <c r="C802" s="83"/>
      <c r="D802" s="91"/>
      <c r="E802" s="83"/>
      <c r="F802" s="84"/>
      <c r="G802" s="91"/>
      <c r="H802" s="89"/>
      <c r="I802" s="89"/>
      <c r="J802" s="91"/>
      <c r="K802" s="88"/>
      <c r="L802" s="84"/>
      <c r="M802" s="118"/>
      <c r="N802" s="72">
        <f t="shared" si="89"/>
        <v>0</v>
      </c>
      <c r="O802" s="72">
        <f t="shared" si="87"/>
        <v>0</v>
      </c>
      <c r="P802" s="72">
        <f t="shared" si="90"/>
        <v>0</v>
      </c>
      <c r="Q802" s="72">
        <f t="shared" si="91"/>
        <v>0</v>
      </c>
      <c r="R802" s="1">
        <f t="shared" si="93"/>
        <v>0</v>
      </c>
      <c r="S802" s="72">
        <f t="shared" si="92"/>
        <v>0</v>
      </c>
      <c r="T802" s="72">
        <f t="shared" si="88"/>
        <v>0</v>
      </c>
      <c r="U802" s="72"/>
      <c r="V802" s="72"/>
    </row>
    <row r="803" spans="1:22" s="1" customFormat="1" x14ac:dyDescent="0.3">
      <c r="A803" s="83"/>
      <c r="B803" s="83"/>
      <c r="C803" s="83"/>
      <c r="D803" s="91"/>
      <c r="E803" s="83"/>
      <c r="F803" s="84"/>
      <c r="G803" s="91"/>
      <c r="H803" s="89"/>
      <c r="I803" s="89"/>
      <c r="J803" s="91"/>
      <c r="K803" s="88"/>
      <c r="L803" s="84"/>
      <c r="M803" s="118"/>
      <c r="N803" s="72">
        <f t="shared" si="89"/>
        <v>0</v>
      </c>
      <c r="O803" s="72">
        <f t="shared" si="87"/>
        <v>0</v>
      </c>
      <c r="P803" s="72">
        <f t="shared" si="90"/>
        <v>0</v>
      </c>
      <c r="Q803" s="72">
        <f t="shared" si="91"/>
        <v>0</v>
      </c>
      <c r="R803" s="1">
        <f t="shared" si="93"/>
        <v>0</v>
      </c>
      <c r="S803" s="72">
        <f t="shared" si="92"/>
        <v>0</v>
      </c>
      <c r="T803" s="72">
        <f t="shared" si="88"/>
        <v>0</v>
      </c>
      <c r="U803" s="72"/>
      <c r="V803" s="72"/>
    </row>
    <row r="804" spans="1:22" s="1" customFormat="1" x14ac:dyDescent="0.3">
      <c r="A804" s="83"/>
      <c r="B804" s="83"/>
      <c r="C804" s="83"/>
      <c r="D804" s="91"/>
      <c r="E804" s="83"/>
      <c r="F804" s="84"/>
      <c r="G804" s="91"/>
      <c r="H804" s="89"/>
      <c r="I804" s="89"/>
      <c r="J804" s="91"/>
      <c r="K804" s="88"/>
      <c r="L804" s="84"/>
      <c r="M804" s="118"/>
      <c r="N804" s="72">
        <f t="shared" si="89"/>
        <v>0</v>
      </c>
      <c r="O804" s="72">
        <f t="shared" si="87"/>
        <v>0</v>
      </c>
      <c r="P804" s="72">
        <f t="shared" si="90"/>
        <v>0</v>
      </c>
      <c r="Q804" s="72">
        <f t="shared" si="91"/>
        <v>0</v>
      </c>
      <c r="R804" s="1">
        <f t="shared" si="93"/>
        <v>0</v>
      </c>
      <c r="S804" s="72">
        <f t="shared" si="92"/>
        <v>0</v>
      </c>
      <c r="T804" s="72">
        <f t="shared" si="88"/>
        <v>0</v>
      </c>
      <c r="U804" s="72"/>
      <c r="V804" s="72"/>
    </row>
    <row r="805" spans="1:22" s="1" customFormat="1" x14ac:dyDescent="0.3">
      <c r="A805" s="83"/>
      <c r="B805" s="83"/>
      <c r="C805" s="83"/>
      <c r="D805" s="91"/>
      <c r="E805" s="83"/>
      <c r="F805" s="84"/>
      <c r="G805" s="91"/>
      <c r="H805" s="89"/>
      <c r="I805" s="89"/>
      <c r="J805" s="91"/>
      <c r="K805" s="88"/>
      <c r="L805" s="84"/>
      <c r="M805" s="118"/>
      <c r="N805" s="72">
        <f t="shared" si="89"/>
        <v>0</v>
      </c>
      <c r="O805" s="72">
        <f t="shared" si="87"/>
        <v>0</v>
      </c>
      <c r="P805" s="72">
        <f t="shared" si="90"/>
        <v>0</v>
      </c>
      <c r="Q805" s="72">
        <f t="shared" si="91"/>
        <v>0</v>
      </c>
      <c r="R805" s="1">
        <f t="shared" si="93"/>
        <v>0</v>
      </c>
      <c r="S805" s="72">
        <f t="shared" si="92"/>
        <v>0</v>
      </c>
      <c r="T805" s="72">
        <f t="shared" si="88"/>
        <v>0</v>
      </c>
      <c r="U805" s="72"/>
      <c r="V805" s="72"/>
    </row>
    <row r="806" spans="1:22" s="1" customFormat="1" x14ac:dyDescent="0.3">
      <c r="A806" s="83"/>
      <c r="B806" s="83"/>
      <c r="C806" s="83"/>
      <c r="D806" s="91"/>
      <c r="E806" s="83"/>
      <c r="F806" s="84"/>
      <c r="G806" s="91"/>
      <c r="H806" s="89"/>
      <c r="I806" s="89"/>
      <c r="J806" s="91"/>
      <c r="K806" s="88"/>
      <c r="L806" s="84"/>
      <c r="M806" s="118"/>
      <c r="N806" s="72">
        <f t="shared" si="89"/>
        <v>0</v>
      </c>
      <c r="O806" s="72">
        <f t="shared" si="87"/>
        <v>0</v>
      </c>
      <c r="P806" s="72">
        <f t="shared" si="90"/>
        <v>0</v>
      </c>
      <c r="Q806" s="72">
        <f t="shared" si="91"/>
        <v>0</v>
      </c>
      <c r="R806" s="1">
        <f t="shared" si="93"/>
        <v>0</v>
      </c>
      <c r="S806" s="72">
        <f t="shared" si="92"/>
        <v>0</v>
      </c>
      <c r="T806" s="72">
        <f t="shared" si="88"/>
        <v>0</v>
      </c>
      <c r="U806" s="72"/>
      <c r="V806" s="72"/>
    </row>
    <row r="807" spans="1:22" s="1" customFormat="1" x14ac:dyDescent="0.3">
      <c r="A807" s="83"/>
      <c r="B807" s="83"/>
      <c r="C807" s="83"/>
      <c r="D807" s="91"/>
      <c r="E807" s="83"/>
      <c r="F807" s="84"/>
      <c r="G807" s="91"/>
      <c r="H807" s="89"/>
      <c r="I807" s="89"/>
      <c r="J807" s="91"/>
      <c r="K807" s="88"/>
      <c r="L807" s="84"/>
      <c r="M807" s="118"/>
      <c r="N807" s="72">
        <f t="shared" si="89"/>
        <v>0</v>
      </c>
      <c r="O807" s="72">
        <f t="shared" si="87"/>
        <v>0</v>
      </c>
      <c r="P807" s="72">
        <f t="shared" si="90"/>
        <v>0</v>
      </c>
      <c r="Q807" s="72">
        <f t="shared" si="91"/>
        <v>0</v>
      </c>
      <c r="R807" s="1">
        <f t="shared" si="93"/>
        <v>0</v>
      </c>
      <c r="S807" s="72">
        <f t="shared" si="92"/>
        <v>0</v>
      </c>
      <c r="T807" s="72">
        <f t="shared" si="88"/>
        <v>0</v>
      </c>
      <c r="U807" s="72"/>
      <c r="V807" s="72"/>
    </row>
    <row r="808" spans="1:22" s="1" customFormat="1" x14ac:dyDescent="0.3">
      <c r="A808" s="83"/>
      <c r="B808" s="83"/>
      <c r="C808" s="83"/>
      <c r="D808" s="91"/>
      <c r="E808" s="83"/>
      <c r="F808" s="84"/>
      <c r="G808" s="91"/>
      <c r="H808" s="89"/>
      <c r="I808" s="89"/>
      <c r="J808" s="91"/>
      <c r="K808" s="88"/>
      <c r="L808" s="84"/>
      <c r="M808" s="118"/>
      <c r="N808" s="72">
        <f t="shared" si="89"/>
        <v>0</v>
      </c>
      <c r="O808" s="72">
        <f t="shared" si="87"/>
        <v>0</v>
      </c>
      <c r="P808" s="72">
        <f t="shared" si="90"/>
        <v>0</v>
      </c>
      <c r="Q808" s="72">
        <f t="shared" si="91"/>
        <v>0</v>
      </c>
      <c r="R808" s="1">
        <f t="shared" si="93"/>
        <v>0</v>
      </c>
      <c r="S808" s="72">
        <f t="shared" si="92"/>
        <v>0</v>
      </c>
      <c r="T808" s="72">
        <f t="shared" si="88"/>
        <v>0</v>
      </c>
      <c r="U808" s="72"/>
      <c r="V808" s="72"/>
    </row>
    <row r="809" spans="1:22" s="1" customFormat="1" x14ac:dyDescent="0.3">
      <c r="A809" s="83"/>
      <c r="B809" s="83"/>
      <c r="C809" s="83"/>
      <c r="D809" s="91"/>
      <c r="E809" s="83"/>
      <c r="F809" s="84"/>
      <c r="G809" s="91"/>
      <c r="H809" s="89"/>
      <c r="I809" s="89"/>
      <c r="J809" s="91"/>
      <c r="K809" s="88"/>
      <c r="L809" s="84"/>
      <c r="M809" s="118"/>
      <c r="N809" s="72">
        <f t="shared" si="89"/>
        <v>0</v>
      </c>
      <c r="O809" s="72">
        <f t="shared" si="87"/>
        <v>0</v>
      </c>
      <c r="P809" s="72">
        <f t="shared" si="90"/>
        <v>0</v>
      </c>
      <c r="Q809" s="72">
        <f t="shared" si="91"/>
        <v>0</v>
      </c>
      <c r="R809" s="1">
        <f t="shared" si="93"/>
        <v>0</v>
      </c>
      <c r="S809" s="72">
        <f t="shared" si="92"/>
        <v>0</v>
      </c>
      <c r="T809" s="72">
        <f t="shared" si="88"/>
        <v>0</v>
      </c>
      <c r="U809" s="72"/>
      <c r="V809" s="72"/>
    </row>
    <row r="810" spans="1:22" s="1" customFormat="1" x14ac:dyDescent="0.3">
      <c r="A810" s="83"/>
      <c r="B810" s="83"/>
      <c r="C810" s="83"/>
      <c r="D810" s="91"/>
      <c r="E810" s="83"/>
      <c r="F810" s="84"/>
      <c r="G810" s="91"/>
      <c r="H810" s="89"/>
      <c r="I810" s="89"/>
      <c r="J810" s="91"/>
      <c r="K810" s="88"/>
      <c r="L810" s="84"/>
      <c r="M810" s="118"/>
      <c r="N810" s="72">
        <f t="shared" si="89"/>
        <v>0</v>
      </c>
      <c r="O810" s="72">
        <f t="shared" si="87"/>
        <v>0</v>
      </c>
      <c r="P810" s="72">
        <f t="shared" si="90"/>
        <v>0</v>
      </c>
      <c r="Q810" s="72">
        <f t="shared" si="91"/>
        <v>0</v>
      </c>
      <c r="R810" s="1">
        <f t="shared" si="93"/>
        <v>0</v>
      </c>
      <c r="S810" s="72">
        <f t="shared" si="92"/>
        <v>0</v>
      </c>
      <c r="T810" s="72">
        <f t="shared" si="88"/>
        <v>0</v>
      </c>
      <c r="U810" s="72"/>
      <c r="V810" s="72"/>
    </row>
    <row r="811" spans="1:22" s="1" customFormat="1" x14ac:dyDescent="0.3">
      <c r="A811" s="83"/>
      <c r="B811" s="83"/>
      <c r="C811" s="83"/>
      <c r="D811" s="91"/>
      <c r="E811" s="83"/>
      <c r="F811" s="84"/>
      <c r="G811" s="91"/>
      <c r="H811" s="89"/>
      <c r="I811" s="89"/>
      <c r="J811" s="91"/>
      <c r="K811" s="88"/>
      <c r="L811" s="84"/>
      <c r="M811" s="118"/>
      <c r="N811" s="72">
        <f t="shared" si="89"/>
        <v>0</v>
      </c>
      <c r="O811" s="72">
        <f t="shared" si="87"/>
        <v>0</v>
      </c>
      <c r="P811" s="72">
        <f t="shared" si="90"/>
        <v>0</v>
      </c>
      <c r="Q811" s="72">
        <f t="shared" si="91"/>
        <v>0</v>
      </c>
      <c r="R811" s="1">
        <f t="shared" si="93"/>
        <v>0</v>
      </c>
      <c r="S811" s="72">
        <f t="shared" si="92"/>
        <v>0</v>
      </c>
      <c r="T811" s="72">
        <f t="shared" si="88"/>
        <v>0</v>
      </c>
      <c r="U811" s="72"/>
      <c r="V811" s="72"/>
    </row>
    <row r="812" spans="1:22" s="1" customFormat="1" x14ac:dyDescent="0.3">
      <c r="A812" s="83"/>
      <c r="B812" s="83"/>
      <c r="C812" s="83"/>
      <c r="D812" s="91"/>
      <c r="E812" s="83"/>
      <c r="F812" s="84"/>
      <c r="G812" s="91"/>
      <c r="H812" s="89"/>
      <c r="I812" s="89"/>
      <c r="J812" s="91"/>
      <c r="K812" s="88"/>
      <c r="L812" s="84"/>
      <c r="M812" s="118"/>
      <c r="N812" s="72">
        <f t="shared" si="89"/>
        <v>0</v>
      </c>
      <c r="O812" s="72">
        <f t="shared" si="87"/>
        <v>0</v>
      </c>
      <c r="P812" s="72">
        <f t="shared" si="90"/>
        <v>0</v>
      </c>
      <c r="Q812" s="72">
        <f t="shared" si="91"/>
        <v>0</v>
      </c>
      <c r="R812" s="1">
        <f t="shared" si="93"/>
        <v>0</v>
      </c>
      <c r="S812" s="72">
        <f t="shared" si="92"/>
        <v>0</v>
      </c>
      <c r="T812" s="72">
        <f t="shared" si="88"/>
        <v>0</v>
      </c>
      <c r="U812" s="72"/>
      <c r="V812" s="72"/>
    </row>
    <row r="813" spans="1:22" s="1" customFormat="1" x14ac:dyDescent="0.3">
      <c r="A813" s="83"/>
      <c r="B813" s="83"/>
      <c r="C813" s="83"/>
      <c r="D813" s="91"/>
      <c r="E813" s="83"/>
      <c r="F813" s="84"/>
      <c r="G813" s="91"/>
      <c r="H813" s="89"/>
      <c r="I813" s="89"/>
      <c r="J813" s="91"/>
      <c r="K813" s="88"/>
      <c r="L813" s="84"/>
      <c r="M813" s="118"/>
      <c r="N813" s="72">
        <f t="shared" si="89"/>
        <v>0</v>
      </c>
      <c r="O813" s="72">
        <f t="shared" si="87"/>
        <v>0</v>
      </c>
      <c r="P813" s="72">
        <f t="shared" si="90"/>
        <v>0</v>
      </c>
      <c r="Q813" s="72">
        <f t="shared" si="91"/>
        <v>0</v>
      </c>
      <c r="R813" s="1">
        <f t="shared" si="93"/>
        <v>0</v>
      </c>
      <c r="S813" s="72">
        <f t="shared" si="92"/>
        <v>0</v>
      </c>
      <c r="T813" s="72">
        <f t="shared" si="88"/>
        <v>0</v>
      </c>
      <c r="U813" s="72"/>
      <c r="V813" s="72"/>
    </row>
    <row r="814" spans="1:22" s="1" customFormat="1" x14ac:dyDescent="0.3">
      <c r="A814" s="83"/>
      <c r="B814" s="83"/>
      <c r="C814" s="83"/>
      <c r="D814" s="91"/>
      <c r="E814" s="83"/>
      <c r="F814" s="84"/>
      <c r="G814" s="91"/>
      <c r="H814" s="89"/>
      <c r="I814" s="89"/>
      <c r="J814" s="91"/>
      <c r="K814" s="88"/>
      <c r="L814" s="84"/>
      <c r="M814" s="118"/>
      <c r="N814" s="72">
        <f t="shared" si="89"/>
        <v>0</v>
      </c>
      <c r="O814" s="72">
        <f t="shared" si="87"/>
        <v>0</v>
      </c>
      <c r="P814" s="72">
        <f t="shared" si="90"/>
        <v>0</v>
      </c>
      <c r="Q814" s="72">
        <f t="shared" si="91"/>
        <v>0</v>
      </c>
      <c r="R814" s="1">
        <f t="shared" si="93"/>
        <v>0</v>
      </c>
      <c r="S814" s="72">
        <f t="shared" si="92"/>
        <v>0</v>
      </c>
      <c r="T814" s="72">
        <f t="shared" si="88"/>
        <v>0</v>
      </c>
      <c r="U814" s="72"/>
      <c r="V814" s="72"/>
    </row>
    <row r="815" spans="1:22" s="1" customFormat="1" x14ac:dyDescent="0.3">
      <c r="A815" s="83"/>
      <c r="B815" s="83"/>
      <c r="C815" s="83"/>
      <c r="D815" s="91"/>
      <c r="E815" s="83"/>
      <c r="F815" s="84"/>
      <c r="G815" s="91"/>
      <c r="H815" s="89"/>
      <c r="I815" s="89"/>
      <c r="J815" s="91"/>
      <c r="K815" s="88"/>
      <c r="L815" s="84"/>
      <c r="M815" s="118"/>
      <c r="N815" s="72">
        <f t="shared" si="89"/>
        <v>0</v>
      </c>
      <c r="O815" s="72">
        <f t="shared" si="87"/>
        <v>0</v>
      </c>
      <c r="P815" s="72">
        <f t="shared" si="90"/>
        <v>0</v>
      </c>
      <c r="Q815" s="72">
        <f t="shared" si="91"/>
        <v>0</v>
      </c>
      <c r="R815" s="1">
        <f t="shared" si="93"/>
        <v>0</v>
      </c>
      <c r="S815" s="72">
        <f t="shared" si="92"/>
        <v>0</v>
      </c>
      <c r="T815" s="72">
        <f t="shared" si="88"/>
        <v>0</v>
      </c>
      <c r="U815" s="72"/>
      <c r="V815" s="72"/>
    </row>
    <row r="816" spans="1:22" s="1" customFormat="1" x14ac:dyDescent="0.3">
      <c r="A816" s="83"/>
      <c r="B816" s="83"/>
      <c r="C816" s="83"/>
      <c r="D816" s="91"/>
      <c r="E816" s="83"/>
      <c r="F816" s="84"/>
      <c r="G816" s="91"/>
      <c r="H816" s="89"/>
      <c r="I816" s="89"/>
      <c r="J816" s="91"/>
      <c r="K816" s="88"/>
      <c r="L816" s="84"/>
      <c r="M816" s="118"/>
      <c r="N816" s="72">
        <f t="shared" si="89"/>
        <v>0</v>
      </c>
      <c r="O816" s="72">
        <f t="shared" si="87"/>
        <v>0</v>
      </c>
      <c r="P816" s="72">
        <f t="shared" si="90"/>
        <v>0</v>
      </c>
      <c r="Q816" s="72">
        <f t="shared" si="91"/>
        <v>0</v>
      </c>
      <c r="R816" s="1">
        <f t="shared" si="93"/>
        <v>0</v>
      </c>
      <c r="S816" s="72">
        <f t="shared" si="92"/>
        <v>0</v>
      </c>
      <c r="T816" s="72">
        <f t="shared" si="88"/>
        <v>0</v>
      </c>
      <c r="U816" s="72"/>
      <c r="V816" s="72"/>
    </row>
    <row r="817" spans="1:22" s="1" customFormat="1" x14ac:dyDescent="0.3">
      <c r="A817" s="83"/>
      <c r="B817" s="83"/>
      <c r="C817" s="83"/>
      <c r="D817" s="91"/>
      <c r="E817" s="83"/>
      <c r="F817" s="84"/>
      <c r="G817" s="91"/>
      <c r="H817" s="89"/>
      <c r="I817" s="89"/>
      <c r="J817" s="91"/>
      <c r="K817" s="88"/>
      <c r="L817" s="84"/>
      <c r="M817" s="118"/>
      <c r="N817" s="72">
        <f t="shared" si="89"/>
        <v>0</v>
      </c>
      <c r="O817" s="72">
        <f t="shared" si="87"/>
        <v>0</v>
      </c>
      <c r="P817" s="72">
        <f t="shared" si="90"/>
        <v>0</v>
      </c>
      <c r="Q817" s="72">
        <f t="shared" si="91"/>
        <v>0</v>
      </c>
      <c r="R817" s="1">
        <f t="shared" si="93"/>
        <v>0</v>
      </c>
      <c r="S817" s="72">
        <f t="shared" si="92"/>
        <v>0</v>
      </c>
      <c r="T817" s="72">
        <f t="shared" si="88"/>
        <v>0</v>
      </c>
      <c r="U817" s="72"/>
      <c r="V817" s="72"/>
    </row>
    <row r="818" spans="1:22" s="1" customFormat="1" x14ac:dyDescent="0.3">
      <c r="A818" s="83"/>
      <c r="B818" s="83"/>
      <c r="C818" s="83"/>
      <c r="D818" s="91"/>
      <c r="E818" s="83"/>
      <c r="F818" s="84"/>
      <c r="G818" s="91"/>
      <c r="H818" s="89"/>
      <c r="I818" s="89"/>
      <c r="J818" s="91"/>
      <c r="K818" s="88"/>
      <c r="L818" s="84"/>
      <c r="M818" s="118"/>
      <c r="N818" s="72">
        <f t="shared" si="89"/>
        <v>0</v>
      </c>
      <c r="O818" s="72">
        <f t="shared" si="87"/>
        <v>0</v>
      </c>
      <c r="P818" s="72">
        <f t="shared" si="90"/>
        <v>0</v>
      </c>
      <c r="Q818" s="72">
        <f t="shared" si="91"/>
        <v>0</v>
      </c>
      <c r="R818" s="1">
        <f t="shared" si="93"/>
        <v>0</v>
      </c>
      <c r="S818" s="72">
        <f t="shared" si="92"/>
        <v>0</v>
      </c>
      <c r="T818" s="72">
        <f t="shared" si="88"/>
        <v>0</v>
      </c>
      <c r="U818" s="72"/>
      <c r="V818" s="72"/>
    </row>
    <row r="819" spans="1:22" s="1" customFormat="1" x14ac:dyDescent="0.3">
      <c r="A819" s="83"/>
      <c r="B819" s="83"/>
      <c r="C819" s="83"/>
      <c r="D819" s="91"/>
      <c r="E819" s="83"/>
      <c r="F819" s="84"/>
      <c r="G819" s="91"/>
      <c r="H819" s="89"/>
      <c r="I819" s="89"/>
      <c r="J819" s="91"/>
      <c r="K819" s="88"/>
      <c r="L819" s="84"/>
      <c r="M819" s="118"/>
      <c r="N819" s="72">
        <f t="shared" si="89"/>
        <v>0</v>
      </c>
      <c r="O819" s="72">
        <f t="shared" si="87"/>
        <v>0</v>
      </c>
      <c r="P819" s="72">
        <f t="shared" si="90"/>
        <v>0</v>
      </c>
      <c r="Q819" s="72">
        <f t="shared" si="91"/>
        <v>0</v>
      </c>
      <c r="R819" s="1">
        <f t="shared" si="93"/>
        <v>0</v>
      </c>
      <c r="S819" s="72">
        <f t="shared" si="92"/>
        <v>0</v>
      </c>
      <c r="T819" s="72">
        <f t="shared" si="88"/>
        <v>0</v>
      </c>
      <c r="U819" s="72"/>
      <c r="V819" s="72"/>
    </row>
    <row r="820" spans="1:22" s="1" customFormat="1" x14ac:dyDescent="0.3">
      <c r="A820" s="83"/>
      <c r="B820" s="83"/>
      <c r="C820" s="83"/>
      <c r="D820" s="91"/>
      <c r="E820" s="83"/>
      <c r="F820" s="84"/>
      <c r="G820" s="91"/>
      <c r="H820" s="89"/>
      <c r="I820" s="89"/>
      <c r="J820" s="91"/>
      <c r="K820" s="88"/>
      <c r="L820" s="84"/>
      <c r="M820" s="118"/>
      <c r="N820" s="72">
        <f t="shared" si="89"/>
        <v>0</v>
      </c>
      <c r="O820" s="72">
        <f t="shared" si="87"/>
        <v>0</v>
      </c>
      <c r="P820" s="72">
        <f t="shared" si="90"/>
        <v>0</v>
      </c>
      <c r="Q820" s="72">
        <f t="shared" si="91"/>
        <v>0</v>
      </c>
      <c r="R820" s="1">
        <f t="shared" si="93"/>
        <v>0</v>
      </c>
      <c r="S820" s="72">
        <f t="shared" si="92"/>
        <v>0</v>
      </c>
      <c r="T820" s="72">
        <f t="shared" si="88"/>
        <v>0</v>
      </c>
      <c r="U820" s="72"/>
      <c r="V820" s="72"/>
    </row>
    <row r="821" spans="1:22" s="1" customFormat="1" x14ac:dyDescent="0.3">
      <c r="A821" s="83"/>
      <c r="B821" s="83"/>
      <c r="C821" s="83"/>
      <c r="D821" s="91"/>
      <c r="E821" s="83"/>
      <c r="F821" s="84"/>
      <c r="G821" s="91"/>
      <c r="H821" s="89"/>
      <c r="I821" s="89"/>
      <c r="J821" s="91"/>
      <c r="K821" s="88"/>
      <c r="L821" s="84"/>
      <c r="M821" s="118"/>
      <c r="N821" s="72">
        <f t="shared" si="89"/>
        <v>0</v>
      </c>
      <c r="O821" s="72">
        <f t="shared" si="87"/>
        <v>0</v>
      </c>
      <c r="P821" s="72">
        <f t="shared" si="90"/>
        <v>0</v>
      </c>
      <c r="Q821" s="72">
        <f t="shared" si="91"/>
        <v>0</v>
      </c>
      <c r="R821" s="1">
        <f t="shared" si="93"/>
        <v>0</v>
      </c>
      <c r="S821" s="72">
        <f t="shared" si="92"/>
        <v>0</v>
      </c>
      <c r="T821" s="72">
        <f t="shared" si="88"/>
        <v>0</v>
      </c>
      <c r="U821" s="72"/>
      <c r="V821" s="72"/>
    </row>
    <row r="822" spans="1:22" s="1" customFormat="1" x14ac:dyDescent="0.3">
      <c r="A822" s="83"/>
      <c r="B822" s="83"/>
      <c r="C822" s="83"/>
      <c r="D822" s="91"/>
      <c r="E822" s="83"/>
      <c r="F822" s="84"/>
      <c r="G822" s="91"/>
      <c r="H822" s="89"/>
      <c r="I822" s="89"/>
      <c r="J822" s="91"/>
      <c r="K822" s="88"/>
      <c r="L822" s="84"/>
      <c r="M822" s="118"/>
      <c r="N822" s="72">
        <f t="shared" si="89"/>
        <v>0</v>
      </c>
      <c r="O822" s="72">
        <f t="shared" ref="O822:O885" si="94">IF(AND(A822&gt;0,B822&lt;&gt;""),IF(C822="",1,0),0)</f>
        <v>0</v>
      </c>
      <c r="P822" s="72">
        <f t="shared" si="90"/>
        <v>0</v>
      </c>
      <c r="Q822" s="72">
        <f t="shared" si="91"/>
        <v>0</v>
      </c>
      <c r="R822" s="1">
        <f t="shared" si="93"/>
        <v>0</v>
      </c>
      <c r="S822" s="72">
        <f t="shared" si="92"/>
        <v>0</v>
      </c>
      <c r="T822" s="72">
        <f t="shared" si="88"/>
        <v>0</v>
      </c>
      <c r="U822" s="72"/>
      <c r="V822" s="72"/>
    </row>
    <row r="823" spans="1:22" s="1" customFormat="1" x14ac:dyDescent="0.3">
      <c r="A823" s="83"/>
      <c r="B823" s="83"/>
      <c r="C823" s="83"/>
      <c r="D823" s="91"/>
      <c r="E823" s="83"/>
      <c r="F823" s="84"/>
      <c r="G823" s="91"/>
      <c r="H823" s="89"/>
      <c r="I823" s="89"/>
      <c r="J823" s="91"/>
      <c r="K823" s="88"/>
      <c r="L823" s="84"/>
      <c r="M823" s="118"/>
      <c r="N823" s="72">
        <f t="shared" si="89"/>
        <v>0</v>
      </c>
      <c r="O823" s="72">
        <f t="shared" si="94"/>
        <v>0</v>
      </c>
      <c r="P823" s="72">
        <f t="shared" si="90"/>
        <v>0</v>
      </c>
      <c r="Q823" s="72">
        <f t="shared" si="91"/>
        <v>0</v>
      </c>
      <c r="R823" s="1">
        <f t="shared" si="93"/>
        <v>0</v>
      </c>
      <c r="S823" s="72">
        <f t="shared" si="92"/>
        <v>0</v>
      </c>
      <c r="T823" s="72">
        <f t="shared" si="88"/>
        <v>0</v>
      </c>
      <c r="U823" s="72"/>
      <c r="V823" s="72"/>
    </row>
    <row r="824" spans="1:22" s="1" customFormat="1" x14ac:dyDescent="0.3">
      <c r="A824" s="83"/>
      <c r="B824" s="83"/>
      <c r="C824" s="83"/>
      <c r="D824" s="91"/>
      <c r="E824" s="83"/>
      <c r="F824" s="84"/>
      <c r="G824" s="91"/>
      <c r="H824" s="89"/>
      <c r="I824" s="89"/>
      <c r="J824" s="91"/>
      <c r="K824" s="88"/>
      <c r="L824" s="84"/>
      <c r="M824" s="118"/>
      <c r="N824" s="72">
        <f t="shared" si="89"/>
        <v>0</v>
      </c>
      <c r="O824" s="72">
        <f t="shared" si="94"/>
        <v>0</v>
      </c>
      <c r="P824" s="72">
        <f t="shared" si="90"/>
        <v>0</v>
      </c>
      <c r="Q824" s="72">
        <f t="shared" si="91"/>
        <v>0</v>
      </c>
      <c r="R824" s="1">
        <f t="shared" si="93"/>
        <v>0</v>
      </c>
      <c r="S824" s="72">
        <f t="shared" si="92"/>
        <v>0</v>
      </c>
      <c r="T824" s="72">
        <f t="shared" si="88"/>
        <v>0</v>
      </c>
      <c r="U824" s="72"/>
      <c r="V824" s="72"/>
    </row>
    <row r="825" spans="1:22" s="1" customFormat="1" x14ac:dyDescent="0.3">
      <c r="A825" s="83"/>
      <c r="B825" s="83"/>
      <c r="C825" s="83"/>
      <c r="D825" s="91"/>
      <c r="E825" s="83"/>
      <c r="F825" s="84"/>
      <c r="G825" s="91"/>
      <c r="H825" s="89"/>
      <c r="I825" s="89"/>
      <c r="J825" s="91"/>
      <c r="K825" s="88"/>
      <c r="L825" s="84"/>
      <c r="M825" s="118"/>
      <c r="N825" s="72">
        <f t="shared" si="89"/>
        <v>0</v>
      </c>
      <c r="O825" s="72">
        <f t="shared" si="94"/>
        <v>0</v>
      </c>
      <c r="P825" s="72">
        <f t="shared" si="90"/>
        <v>0</v>
      </c>
      <c r="Q825" s="72">
        <f t="shared" si="91"/>
        <v>0</v>
      </c>
      <c r="R825" s="1">
        <f t="shared" si="93"/>
        <v>0</v>
      </c>
      <c r="S825" s="72">
        <f t="shared" si="92"/>
        <v>0</v>
      </c>
      <c r="T825" s="72">
        <f t="shared" si="88"/>
        <v>0</v>
      </c>
      <c r="U825" s="72"/>
      <c r="V825" s="72"/>
    </row>
    <row r="826" spans="1:22" s="1" customFormat="1" x14ac:dyDescent="0.3">
      <c r="A826" s="83"/>
      <c r="B826" s="83"/>
      <c r="C826" s="83"/>
      <c r="D826" s="91"/>
      <c r="E826" s="83"/>
      <c r="F826" s="84"/>
      <c r="G826" s="91"/>
      <c r="H826" s="89"/>
      <c r="I826" s="89"/>
      <c r="J826" s="91"/>
      <c r="K826" s="88"/>
      <c r="L826" s="84"/>
      <c r="M826" s="118"/>
      <c r="N826" s="72">
        <f t="shared" si="89"/>
        <v>0</v>
      </c>
      <c r="O826" s="72">
        <f t="shared" si="94"/>
        <v>0</v>
      </c>
      <c r="P826" s="72">
        <f t="shared" si="90"/>
        <v>0</v>
      </c>
      <c r="Q826" s="72">
        <f t="shared" si="91"/>
        <v>0</v>
      </c>
      <c r="R826" s="1">
        <f t="shared" si="93"/>
        <v>0</v>
      </c>
      <c r="S826" s="72">
        <f t="shared" si="92"/>
        <v>0</v>
      </c>
      <c r="T826" s="72">
        <f t="shared" si="88"/>
        <v>0</v>
      </c>
      <c r="U826" s="72"/>
      <c r="V826" s="72"/>
    </row>
    <row r="827" spans="1:22" s="1" customFormat="1" x14ac:dyDescent="0.3">
      <c r="A827" s="83"/>
      <c r="B827" s="83"/>
      <c r="C827" s="83"/>
      <c r="D827" s="91"/>
      <c r="E827" s="83"/>
      <c r="F827" s="84"/>
      <c r="G827" s="91"/>
      <c r="H827" s="89"/>
      <c r="I827" s="89"/>
      <c r="J827" s="91"/>
      <c r="K827" s="88"/>
      <c r="L827" s="84"/>
      <c r="M827" s="118"/>
      <c r="N827" s="72">
        <f t="shared" si="89"/>
        <v>0</v>
      </c>
      <c r="O827" s="72">
        <f t="shared" si="94"/>
        <v>0</v>
      </c>
      <c r="P827" s="72">
        <f t="shared" si="90"/>
        <v>0</v>
      </c>
      <c r="Q827" s="72">
        <f t="shared" si="91"/>
        <v>0</v>
      </c>
      <c r="R827" s="1">
        <f t="shared" si="93"/>
        <v>0</v>
      </c>
      <c r="S827" s="72">
        <f t="shared" si="92"/>
        <v>0</v>
      </c>
      <c r="T827" s="72">
        <f t="shared" si="88"/>
        <v>0</v>
      </c>
      <c r="U827" s="72"/>
      <c r="V827" s="72"/>
    </row>
    <row r="828" spans="1:22" s="1" customFormat="1" x14ac:dyDescent="0.3">
      <c r="A828" s="83"/>
      <c r="B828" s="83"/>
      <c r="C828" s="83"/>
      <c r="D828" s="91"/>
      <c r="E828" s="83"/>
      <c r="F828" s="84"/>
      <c r="G828" s="91"/>
      <c r="H828" s="89"/>
      <c r="I828" s="89"/>
      <c r="J828" s="91"/>
      <c r="K828" s="88"/>
      <c r="L828" s="84"/>
      <c r="M828" s="118"/>
      <c r="N828" s="72">
        <f t="shared" si="89"/>
        <v>0</v>
      </c>
      <c r="O828" s="72">
        <f t="shared" si="94"/>
        <v>0</v>
      </c>
      <c r="P828" s="72">
        <f t="shared" si="90"/>
        <v>0</v>
      </c>
      <c r="Q828" s="72">
        <f t="shared" si="91"/>
        <v>0</v>
      </c>
      <c r="R828" s="1">
        <f t="shared" si="93"/>
        <v>0</v>
      </c>
      <c r="S828" s="72">
        <f t="shared" si="92"/>
        <v>0</v>
      </c>
      <c r="T828" s="72">
        <f t="shared" si="88"/>
        <v>0</v>
      </c>
      <c r="U828" s="72"/>
      <c r="V828" s="72"/>
    </row>
    <row r="829" spans="1:22" s="1" customFormat="1" x14ac:dyDescent="0.3">
      <c r="A829" s="83"/>
      <c r="B829" s="83"/>
      <c r="C829" s="83"/>
      <c r="D829" s="91"/>
      <c r="E829" s="83"/>
      <c r="F829" s="84"/>
      <c r="G829" s="91"/>
      <c r="H829" s="89"/>
      <c r="I829" s="89"/>
      <c r="J829" s="91"/>
      <c r="K829" s="88"/>
      <c r="L829" s="84"/>
      <c r="M829" s="118"/>
      <c r="N829" s="72">
        <f t="shared" si="89"/>
        <v>0</v>
      </c>
      <c r="O829" s="72">
        <f t="shared" si="94"/>
        <v>0</v>
      </c>
      <c r="P829" s="72">
        <f t="shared" si="90"/>
        <v>0</v>
      </c>
      <c r="Q829" s="72">
        <f t="shared" si="91"/>
        <v>0</v>
      </c>
      <c r="R829" s="1">
        <f t="shared" si="93"/>
        <v>0</v>
      </c>
      <c r="S829" s="72">
        <f t="shared" si="92"/>
        <v>0</v>
      </c>
      <c r="T829" s="72">
        <f t="shared" si="88"/>
        <v>0</v>
      </c>
      <c r="U829" s="72"/>
      <c r="V829" s="72"/>
    </row>
    <row r="830" spans="1:22" s="1" customFormat="1" x14ac:dyDescent="0.3">
      <c r="A830" s="83"/>
      <c r="B830" s="83"/>
      <c r="C830" s="83"/>
      <c r="D830" s="91"/>
      <c r="E830" s="83"/>
      <c r="F830" s="84"/>
      <c r="G830" s="91"/>
      <c r="H830" s="89"/>
      <c r="I830" s="89"/>
      <c r="J830" s="91"/>
      <c r="K830" s="88"/>
      <c r="L830" s="84"/>
      <c r="M830" s="118"/>
      <c r="N830" s="72">
        <f t="shared" si="89"/>
        <v>0</v>
      </c>
      <c r="O830" s="72">
        <f t="shared" si="94"/>
        <v>0</v>
      </c>
      <c r="P830" s="72">
        <f t="shared" si="90"/>
        <v>0</v>
      </c>
      <c r="Q830" s="72">
        <f t="shared" si="91"/>
        <v>0</v>
      </c>
      <c r="R830" s="1">
        <f t="shared" si="93"/>
        <v>0</v>
      </c>
      <c r="S830" s="72">
        <f t="shared" si="92"/>
        <v>0</v>
      </c>
      <c r="T830" s="72">
        <f t="shared" si="88"/>
        <v>0</v>
      </c>
      <c r="U830" s="72"/>
      <c r="V830" s="72"/>
    </row>
    <row r="831" spans="1:22" s="1" customFormat="1" x14ac:dyDescent="0.3">
      <c r="A831" s="83"/>
      <c r="B831" s="83"/>
      <c r="C831" s="83"/>
      <c r="D831" s="91"/>
      <c r="E831" s="83"/>
      <c r="F831" s="84"/>
      <c r="G831" s="91"/>
      <c r="H831" s="89"/>
      <c r="I831" s="89"/>
      <c r="J831" s="91"/>
      <c r="K831" s="88"/>
      <c r="L831" s="84"/>
      <c r="M831" s="118"/>
      <c r="N831" s="72">
        <f t="shared" si="89"/>
        <v>0</v>
      </c>
      <c r="O831" s="72">
        <f t="shared" si="94"/>
        <v>0</v>
      </c>
      <c r="P831" s="72">
        <f t="shared" si="90"/>
        <v>0</v>
      </c>
      <c r="Q831" s="72">
        <f t="shared" si="91"/>
        <v>0</v>
      </c>
      <c r="R831" s="1">
        <f t="shared" si="93"/>
        <v>0</v>
      </c>
      <c r="S831" s="72">
        <f t="shared" si="92"/>
        <v>0</v>
      </c>
      <c r="T831" s="72">
        <f t="shared" si="88"/>
        <v>0</v>
      </c>
      <c r="U831" s="72"/>
      <c r="V831" s="72"/>
    </row>
    <row r="832" spans="1:22" s="1" customFormat="1" x14ac:dyDescent="0.3">
      <c r="A832" s="83"/>
      <c r="B832" s="83"/>
      <c r="C832" s="83"/>
      <c r="D832" s="91"/>
      <c r="E832" s="83"/>
      <c r="F832" s="84"/>
      <c r="G832" s="91"/>
      <c r="H832" s="89"/>
      <c r="I832" s="89"/>
      <c r="J832" s="91"/>
      <c r="K832" s="88"/>
      <c r="L832" s="84"/>
      <c r="M832" s="118"/>
      <c r="N832" s="72">
        <f t="shared" si="89"/>
        <v>0</v>
      </c>
      <c r="O832" s="72">
        <f t="shared" si="94"/>
        <v>0</v>
      </c>
      <c r="P832" s="72">
        <f t="shared" si="90"/>
        <v>0</v>
      </c>
      <c r="Q832" s="72">
        <f t="shared" si="91"/>
        <v>0</v>
      </c>
      <c r="R832" s="1">
        <f t="shared" si="93"/>
        <v>0</v>
      </c>
      <c r="S832" s="72">
        <f t="shared" si="92"/>
        <v>0</v>
      </c>
      <c r="T832" s="72">
        <f t="shared" si="88"/>
        <v>0</v>
      </c>
      <c r="U832" s="72"/>
      <c r="V832" s="72"/>
    </row>
    <row r="833" spans="1:22" s="1" customFormat="1" x14ac:dyDescent="0.3">
      <c r="A833" s="83"/>
      <c r="B833" s="83"/>
      <c r="C833" s="83"/>
      <c r="D833" s="91"/>
      <c r="E833" s="83"/>
      <c r="F833" s="84"/>
      <c r="G833" s="91"/>
      <c r="H833" s="89"/>
      <c r="I833" s="89"/>
      <c r="J833" s="91"/>
      <c r="K833" s="88"/>
      <c r="L833" s="84"/>
      <c r="M833" s="118"/>
      <c r="N833" s="72">
        <f t="shared" si="89"/>
        <v>0</v>
      </c>
      <c r="O833" s="72">
        <f t="shared" si="94"/>
        <v>0</v>
      </c>
      <c r="P833" s="72">
        <f t="shared" si="90"/>
        <v>0</v>
      </c>
      <c r="Q833" s="72">
        <f t="shared" si="91"/>
        <v>0</v>
      </c>
      <c r="R833" s="1">
        <f t="shared" si="93"/>
        <v>0</v>
      </c>
      <c r="S833" s="72">
        <f t="shared" si="92"/>
        <v>0</v>
      </c>
      <c r="T833" s="72">
        <f t="shared" si="88"/>
        <v>0</v>
      </c>
      <c r="U833" s="72"/>
      <c r="V833" s="72"/>
    </row>
    <row r="834" spans="1:22" s="1" customFormat="1" x14ac:dyDescent="0.3">
      <c r="A834" s="83"/>
      <c r="B834" s="83"/>
      <c r="C834" s="83"/>
      <c r="D834" s="91"/>
      <c r="E834" s="83"/>
      <c r="F834" s="84"/>
      <c r="G834" s="91"/>
      <c r="H834" s="89"/>
      <c r="I834" s="89"/>
      <c r="J834" s="91"/>
      <c r="K834" s="88"/>
      <c r="L834" s="84"/>
      <c r="M834" s="118"/>
      <c r="N834" s="72">
        <f t="shared" si="89"/>
        <v>0</v>
      </c>
      <c r="O834" s="72">
        <f t="shared" si="94"/>
        <v>0</v>
      </c>
      <c r="P834" s="72">
        <f t="shared" si="90"/>
        <v>0</v>
      </c>
      <c r="Q834" s="72">
        <f t="shared" si="91"/>
        <v>0</v>
      </c>
      <c r="R834" s="1">
        <f t="shared" si="93"/>
        <v>0</v>
      </c>
      <c r="S834" s="72">
        <f t="shared" si="92"/>
        <v>0</v>
      </c>
      <c r="T834" s="72">
        <f t="shared" si="88"/>
        <v>0</v>
      </c>
      <c r="U834" s="72"/>
      <c r="V834" s="72"/>
    </row>
    <row r="835" spans="1:22" s="1" customFormat="1" x14ac:dyDescent="0.3">
      <c r="A835" s="83"/>
      <c r="B835" s="83"/>
      <c r="C835" s="83"/>
      <c r="D835" s="91"/>
      <c r="E835" s="83"/>
      <c r="F835" s="84"/>
      <c r="G835" s="91"/>
      <c r="H835" s="89"/>
      <c r="I835" s="89"/>
      <c r="J835" s="91"/>
      <c r="K835" s="88"/>
      <c r="L835" s="84"/>
      <c r="M835" s="118"/>
      <c r="N835" s="72">
        <f t="shared" si="89"/>
        <v>0</v>
      </c>
      <c r="O835" s="72">
        <f t="shared" si="94"/>
        <v>0</v>
      </c>
      <c r="P835" s="72">
        <f t="shared" si="90"/>
        <v>0</v>
      </c>
      <c r="Q835" s="72">
        <f t="shared" si="91"/>
        <v>0</v>
      </c>
      <c r="R835" s="1">
        <f t="shared" si="93"/>
        <v>0</v>
      </c>
      <c r="S835" s="72">
        <f t="shared" si="92"/>
        <v>0</v>
      </c>
      <c r="T835" s="72">
        <f t="shared" si="88"/>
        <v>0</v>
      </c>
      <c r="U835" s="72"/>
      <c r="V835" s="72"/>
    </row>
    <row r="836" spans="1:22" s="1" customFormat="1" x14ac:dyDescent="0.3">
      <c r="A836" s="83"/>
      <c r="B836" s="83"/>
      <c r="C836" s="83"/>
      <c r="D836" s="91"/>
      <c r="E836" s="83"/>
      <c r="F836" s="84"/>
      <c r="G836" s="91"/>
      <c r="H836" s="89"/>
      <c r="I836" s="89"/>
      <c r="J836" s="91"/>
      <c r="K836" s="88"/>
      <c r="L836" s="84"/>
      <c r="M836" s="118"/>
      <c r="N836" s="72">
        <f t="shared" si="89"/>
        <v>0</v>
      </c>
      <c r="O836" s="72">
        <f t="shared" si="94"/>
        <v>0</v>
      </c>
      <c r="P836" s="72">
        <f t="shared" si="90"/>
        <v>0</v>
      </c>
      <c r="Q836" s="72">
        <f t="shared" si="91"/>
        <v>0</v>
      </c>
      <c r="R836" s="1">
        <f t="shared" si="93"/>
        <v>0</v>
      </c>
      <c r="S836" s="72">
        <f t="shared" si="92"/>
        <v>0</v>
      </c>
      <c r="T836" s="72">
        <f t="shared" si="88"/>
        <v>0</v>
      </c>
      <c r="U836" s="72"/>
      <c r="V836" s="72"/>
    </row>
    <row r="837" spans="1:22" s="1" customFormat="1" x14ac:dyDescent="0.3">
      <c r="A837" s="83"/>
      <c r="B837" s="83"/>
      <c r="C837" s="83"/>
      <c r="D837" s="91"/>
      <c r="E837" s="83"/>
      <c r="F837" s="84"/>
      <c r="G837" s="91"/>
      <c r="H837" s="89"/>
      <c r="I837" s="89"/>
      <c r="J837" s="91"/>
      <c r="K837" s="88"/>
      <c r="L837" s="84"/>
      <c r="M837" s="118"/>
      <c r="N837" s="72">
        <f t="shared" si="89"/>
        <v>0</v>
      </c>
      <c r="O837" s="72">
        <f t="shared" si="94"/>
        <v>0</v>
      </c>
      <c r="P837" s="72">
        <f t="shared" si="90"/>
        <v>0</v>
      </c>
      <c r="Q837" s="72">
        <f t="shared" si="91"/>
        <v>0</v>
      </c>
      <c r="R837" s="1">
        <f t="shared" si="93"/>
        <v>0</v>
      </c>
      <c r="S837" s="72">
        <f t="shared" si="92"/>
        <v>0</v>
      </c>
      <c r="T837" s="72">
        <f t="shared" si="88"/>
        <v>0</v>
      </c>
      <c r="U837" s="72"/>
      <c r="V837" s="72"/>
    </row>
    <row r="838" spans="1:22" s="1" customFormat="1" x14ac:dyDescent="0.3">
      <c r="A838" s="83"/>
      <c r="B838" s="83"/>
      <c r="C838" s="83"/>
      <c r="D838" s="91"/>
      <c r="E838" s="83"/>
      <c r="F838" s="84"/>
      <c r="G838" s="91"/>
      <c r="H838" s="89"/>
      <c r="I838" s="89"/>
      <c r="J838" s="91"/>
      <c r="K838" s="88"/>
      <c r="L838" s="84"/>
      <c r="M838" s="118"/>
      <c r="N838" s="72">
        <f t="shared" si="89"/>
        <v>0</v>
      </c>
      <c r="O838" s="72">
        <f t="shared" si="94"/>
        <v>0</v>
      </c>
      <c r="P838" s="72">
        <f t="shared" si="90"/>
        <v>0</v>
      </c>
      <c r="Q838" s="72">
        <f t="shared" si="91"/>
        <v>0</v>
      </c>
      <c r="R838" s="1">
        <f t="shared" si="93"/>
        <v>0</v>
      </c>
      <c r="S838" s="72">
        <f t="shared" si="92"/>
        <v>0</v>
      </c>
      <c r="T838" s="72">
        <f t="shared" si="88"/>
        <v>0</v>
      </c>
      <c r="U838" s="72"/>
      <c r="V838" s="72"/>
    </row>
    <row r="839" spans="1:22" s="1" customFormat="1" x14ac:dyDescent="0.3">
      <c r="A839" s="83"/>
      <c r="B839" s="83"/>
      <c r="C839" s="83"/>
      <c r="D839" s="91"/>
      <c r="E839" s="83"/>
      <c r="F839" s="84"/>
      <c r="G839" s="91"/>
      <c r="H839" s="89"/>
      <c r="I839" s="89"/>
      <c r="J839" s="91"/>
      <c r="K839" s="88"/>
      <c r="L839" s="84"/>
      <c r="M839" s="118"/>
      <c r="N839" s="72">
        <f t="shared" si="89"/>
        <v>0</v>
      </c>
      <c r="O839" s="72">
        <f t="shared" si="94"/>
        <v>0</v>
      </c>
      <c r="P839" s="72">
        <f t="shared" si="90"/>
        <v>0</v>
      </c>
      <c r="Q839" s="72">
        <f t="shared" si="91"/>
        <v>0</v>
      </c>
      <c r="R839" s="1">
        <f t="shared" si="93"/>
        <v>0</v>
      </c>
      <c r="S839" s="72">
        <f t="shared" si="92"/>
        <v>0</v>
      </c>
      <c r="T839" s="72">
        <f t="shared" ref="T839:T902" si="95">IF(B839&lt;&gt;"",IF(SUM(G839:J839)&gt;0,0,IF(D839&gt;0,0,1)),0)</f>
        <v>0</v>
      </c>
      <c r="U839" s="72"/>
      <c r="V839" s="72"/>
    </row>
    <row r="840" spans="1:22" s="1" customFormat="1" x14ac:dyDescent="0.3">
      <c r="A840" s="83"/>
      <c r="B840" s="83"/>
      <c r="C840" s="83"/>
      <c r="D840" s="91"/>
      <c r="E840" s="83"/>
      <c r="F840" s="84"/>
      <c r="G840" s="91"/>
      <c r="H840" s="89"/>
      <c r="I840" s="89"/>
      <c r="J840" s="91"/>
      <c r="K840" s="88"/>
      <c r="L840" s="84"/>
      <c r="M840" s="118"/>
      <c r="N840" s="72">
        <f t="shared" ref="N840:N903" si="96">IF(C840&lt;&gt;"",IF(B840="",1,0),0)</f>
        <v>0</v>
      </c>
      <c r="O840" s="72">
        <f t="shared" si="94"/>
        <v>0</v>
      </c>
      <c r="P840" s="72">
        <f t="shared" ref="P840:P903" si="97">IF(OR(H840&gt;0,G840&gt;0),IF(E840="",1,0),0)</f>
        <v>0</v>
      </c>
      <c r="Q840" s="72">
        <f t="shared" ref="Q840:Q903" si="98">IF(E840&lt;&gt;"",IF(F840&gt;0,0,1),0)</f>
        <v>0</v>
      </c>
      <c r="R840" s="1">
        <f t="shared" si="93"/>
        <v>0</v>
      </c>
      <c r="S840" s="72">
        <f t="shared" si="92"/>
        <v>0</v>
      </c>
      <c r="T840" s="72">
        <f t="shared" si="95"/>
        <v>0</v>
      </c>
      <c r="U840" s="72"/>
      <c r="V840" s="72"/>
    </row>
    <row r="841" spans="1:22" s="1" customFormat="1" x14ac:dyDescent="0.3">
      <c r="A841" s="83"/>
      <c r="B841" s="83"/>
      <c r="C841" s="83"/>
      <c r="D841" s="91"/>
      <c r="E841" s="83"/>
      <c r="F841" s="84"/>
      <c r="G841" s="91"/>
      <c r="H841" s="89"/>
      <c r="I841" s="89"/>
      <c r="J841" s="91"/>
      <c r="K841" s="88"/>
      <c r="L841" s="84"/>
      <c r="M841" s="118"/>
      <c r="N841" s="72">
        <f t="shared" si="96"/>
        <v>0</v>
      </c>
      <c r="O841" s="72">
        <f t="shared" si="94"/>
        <v>0</v>
      </c>
      <c r="P841" s="72">
        <f t="shared" si="97"/>
        <v>0</v>
      </c>
      <c r="Q841" s="72">
        <f t="shared" si="98"/>
        <v>0</v>
      </c>
      <c r="R841" s="1">
        <f t="shared" si="93"/>
        <v>0</v>
      </c>
      <c r="S841" s="72">
        <f t="shared" si="92"/>
        <v>0</v>
      </c>
      <c r="T841" s="72">
        <f t="shared" si="95"/>
        <v>0</v>
      </c>
      <c r="U841" s="72"/>
      <c r="V841" s="72"/>
    </row>
    <row r="842" spans="1:22" s="1" customFormat="1" x14ac:dyDescent="0.3">
      <c r="A842" s="83"/>
      <c r="B842" s="83"/>
      <c r="C842" s="83"/>
      <c r="D842" s="91"/>
      <c r="E842" s="83"/>
      <c r="F842" s="84"/>
      <c r="G842" s="91"/>
      <c r="H842" s="89"/>
      <c r="I842" s="89"/>
      <c r="J842" s="91"/>
      <c r="K842" s="88"/>
      <c r="L842" s="84"/>
      <c r="M842" s="118"/>
      <c r="N842" s="72">
        <f t="shared" si="96"/>
        <v>0</v>
      </c>
      <c r="O842" s="72">
        <f t="shared" si="94"/>
        <v>0</v>
      </c>
      <c r="P842" s="72">
        <f t="shared" si="97"/>
        <v>0</v>
      </c>
      <c r="Q842" s="72">
        <f t="shared" si="98"/>
        <v>0</v>
      </c>
      <c r="R842" s="1">
        <f t="shared" si="93"/>
        <v>0</v>
      </c>
      <c r="S842" s="72">
        <f t="shared" si="92"/>
        <v>0</v>
      </c>
      <c r="T842" s="72">
        <f t="shared" si="95"/>
        <v>0</v>
      </c>
      <c r="U842" s="72"/>
      <c r="V842" s="72"/>
    </row>
    <row r="843" spans="1:22" s="1" customFormat="1" x14ac:dyDescent="0.3">
      <c r="A843" s="83"/>
      <c r="B843" s="83"/>
      <c r="C843" s="83"/>
      <c r="D843" s="91"/>
      <c r="E843" s="83"/>
      <c r="F843" s="84"/>
      <c r="G843" s="91"/>
      <c r="H843" s="89"/>
      <c r="I843" s="89"/>
      <c r="J843" s="91"/>
      <c r="K843" s="88"/>
      <c r="L843" s="84"/>
      <c r="M843" s="118"/>
      <c r="N843" s="72">
        <f t="shared" si="96"/>
        <v>0</v>
      </c>
      <c r="O843" s="72">
        <f t="shared" si="94"/>
        <v>0</v>
      </c>
      <c r="P843" s="72">
        <f t="shared" si="97"/>
        <v>0</v>
      </c>
      <c r="Q843" s="72">
        <f t="shared" si="98"/>
        <v>0</v>
      </c>
      <c r="R843" s="1">
        <f t="shared" si="93"/>
        <v>0</v>
      </c>
      <c r="S843" s="72">
        <f t="shared" si="92"/>
        <v>0</v>
      </c>
      <c r="T843" s="72">
        <f t="shared" si="95"/>
        <v>0</v>
      </c>
      <c r="U843" s="72"/>
      <c r="V843" s="72"/>
    </row>
    <row r="844" spans="1:22" s="1" customFormat="1" x14ac:dyDescent="0.3">
      <c r="A844" s="83"/>
      <c r="B844" s="83"/>
      <c r="C844" s="83"/>
      <c r="D844" s="91"/>
      <c r="E844" s="83"/>
      <c r="F844" s="84"/>
      <c r="G844" s="91"/>
      <c r="H844" s="89"/>
      <c r="I844" s="89"/>
      <c r="J844" s="91"/>
      <c r="K844" s="88"/>
      <c r="L844" s="84"/>
      <c r="M844" s="118"/>
      <c r="N844" s="72">
        <f t="shared" si="96"/>
        <v>0</v>
      </c>
      <c r="O844" s="72">
        <f t="shared" si="94"/>
        <v>0</v>
      </c>
      <c r="P844" s="72">
        <f t="shared" si="97"/>
        <v>0</v>
      </c>
      <c r="Q844" s="72">
        <f t="shared" si="98"/>
        <v>0</v>
      </c>
      <c r="R844" s="1">
        <f t="shared" si="93"/>
        <v>0</v>
      </c>
      <c r="S844" s="72">
        <f t="shared" si="92"/>
        <v>0</v>
      </c>
      <c r="T844" s="72">
        <f t="shared" si="95"/>
        <v>0</v>
      </c>
      <c r="U844" s="72"/>
      <c r="V844" s="72"/>
    </row>
    <row r="845" spans="1:22" s="1" customFormat="1" x14ac:dyDescent="0.3">
      <c r="A845" s="83"/>
      <c r="B845" s="83"/>
      <c r="C845" s="83"/>
      <c r="D845" s="91"/>
      <c r="E845" s="83"/>
      <c r="F845" s="84"/>
      <c r="G845" s="91"/>
      <c r="H845" s="89"/>
      <c r="I845" s="89"/>
      <c r="J845" s="91"/>
      <c r="K845" s="88"/>
      <c r="L845" s="84"/>
      <c r="M845" s="118"/>
      <c r="N845" s="72">
        <f t="shared" si="96"/>
        <v>0</v>
      </c>
      <c r="O845" s="72">
        <f t="shared" si="94"/>
        <v>0</v>
      </c>
      <c r="P845" s="72">
        <f t="shared" si="97"/>
        <v>0</v>
      </c>
      <c r="Q845" s="72">
        <f t="shared" si="98"/>
        <v>0</v>
      </c>
      <c r="R845" s="1">
        <f t="shared" si="93"/>
        <v>0</v>
      </c>
      <c r="S845" s="72">
        <f t="shared" si="92"/>
        <v>0</v>
      </c>
      <c r="T845" s="72">
        <f t="shared" si="95"/>
        <v>0</v>
      </c>
      <c r="U845" s="72"/>
      <c r="V845" s="72"/>
    </row>
    <row r="846" spans="1:22" s="1" customFormat="1" x14ac:dyDescent="0.3">
      <c r="A846" s="83"/>
      <c r="B846" s="83"/>
      <c r="C846" s="83"/>
      <c r="D846" s="91"/>
      <c r="E846" s="83"/>
      <c r="F846" s="84"/>
      <c r="G846" s="91"/>
      <c r="H846" s="89"/>
      <c r="I846" s="89"/>
      <c r="J846" s="91"/>
      <c r="K846" s="88"/>
      <c r="L846" s="84"/>
      <c r="M846" s="118"/>
      <c r="N846" s="72">
        <f t="shared" si="96"/>
        <v>0</v>
      </c>
      <c r="O846" s="72">
        <f t="shared" si="94"/>
        <v>0</v>
      </c>
      <c r="P846" s="72">
        <f t="shared" si="97"/>
        <v>0</v>
      </c>
      <c r="Q846" s="72">
        <f t="shared" si="98"/>
        <v>0</v>
      </c>
      <c r="R846" s="1">
        <f t="shared" si="93"/>
        <v>0</v>
      </c>
      <c r="S846" s="72">
        <f t="shared" si="92"/>
        <v>0</v>
      </c>
      <c r="T846" s="72">
        <f t="shared" si="95"/>
        <v>0</v>
      </c>
      <c r="U846" s="72"/>
      <c r="V846" s="72"/>
    </row>
    <row r="847" spans="1:22" s="1" customFormat="1" x14ac:dyDescent="0.3">
      <c r="A847" s="83"/>
      <c r="B847" s="83"/>
      <c r="C847" s="83"/>
      <c r="D847" s="91"/>
      <c r="E847" s="83"/>
      <c r="F847" s="84"/>
      <c r="G847" s="91"/>
      <c r="H847" s="89"/>
      <c r="I847" s="89"/>
      <c r="J847" s="91"/>
      <c r="K847" s="88"/>
      <c r="L847" s="84"/>
      <c r="M847" s="118"/>
      <c r="N847" s="72">
        <f t="shared" si="96"/>
        <v>0</v>
      </c>
      <c r="O847" s="72">
        <f t="shared" si="94"/>
        <v>0</v>
      </c>
      <c r="P847" s="72">
        <f t="shared" si="97"/>
        <v>0</v>
      </c>
      <c r="Q847" s="72">
        <f t="shared" si="98"/>
        <v>0</v>
      </c>
      <c r="R847" s="1">
        <f t="shared" si="93"/>
        <v>0</v>
      </c>
      <c r="S847" s="72">
        <f t="shared" si="92"/>
        <v>0</v>
      </c>
      <c r="T847" s="72">
        <f t="shared" si="95"/>
        <v>0</v>
      </c>
      <c r="U847" s="72"/>
      <c r="V847" s="72"/>
    </row>
    <row r="848" spans="1:22" s="1" customFormat="1" x14ac:dyDescent="0.3">
      <c r="A848" s="83"/>
      <c r="B848" s="83"/>
      <c r="C848" s="83"/>
      <c r="D848" s="91"/>
      <c r="E848" s="83"/>
      <c r="F848" s="84"/>
      <c r="G848" s="91"/>
      <c r="H848" s="89"/>
      <c r="I848" s="89"/>
      <c r="J848" s="91"/>
      <c r="K848" s="88"/>
      <c r="L848" s="84"/>
      <c r="M848" s="118"/>
      <c r="N848" s="72">
        <f t="shared" si="96"/>
        <v>0</v>
      </c>
      <c r="O848" s="72">
        <f t="shared" si="94"/>
        <v>0</v>
      </c>
      <c r="P848" s="72">
        <f t="shared" si="97"/>
        <v>0</v>
      </c>
      <c r="Q848" s="72">
        <f t="shared" si="98"/>
        <v>0</v>
      </c>
      <c r="R848" s="1">
        <f t="shared" si="93"/>
        <v>0</v>
      </c>
      <c r="S848" s="72">
        <f t="shared" si="92"/>
        <v>0</v>
      </c>
      <c r="T848" s="72">
        <f t="shared" si="95"/>
        <v>0</v>
      </c>
      <c r="U848" s="72"/>
      <c r="V848" s="72"/>
    </row>
    <row r="849" spans="1:22" s="1" customFormat="1" x14ac:dyDescent="0.3">
      <c r="A849" s="83"/>
      <c r="B849" s="83"/>
      <c r="C849" s="83"/>
      <c r="D849" s="91"/>
      <c r="E849" s="83"/>
      <c r="F849" s="84"/>
      <c r="G849" s="91"/>
      <c r="H849" s="89"/>
      <c r="I849" s="89"/>
      <c r="J849" s="91"/>
      <c r="K849" s="88"/>
      <c r="L849" s="84"/>
      <c r="M849" s="118"/>
      <c r="N849" s="72">
        <f t="shared" si="96"/>
        <v>0</v>
      </c>
      <c r="O849" s="72">
        <f t="shared" si="94"/>
        <v>0</v>
      </c>
      <c r="P849" s="72">
        <f t="shared" si="97"/>
        <v>0</v>
      </c>
      <c r="Q849" s="72">
        <f t="shared" si="98"/>
        <v>0</v>
      </c>
      <c r="R849" s="1">
        <f t="shared" si="93"/>
        <v>0</v>
      </c>
      <c r="S849" s="72">
        <f t="shared" si="92"/>
        <v>0</v>
      </c>
      <c r="T849" s="72">
        <f t="shared" si="95"/>
        <v>0</v>
      </c>
      <c r="U849" s="72"/>
      <c r="V849" s="72"/>
    </row>
    <row r="850" spans="1:22" s="1" customFormat="1" x14ac:dyDescent="0.3">
      <c r="A850" s="83"/>
      <c r="B850" s="83"/>
      <c r="C850" s="83"/>
      <c r="D850" s="91"/>
      <c r="E850" s="83"/>
      <c r="F850" s="84"/>
      <c r="G850" s="91"/>
      <c r="H850" s="89"/>
      <c r="I850" s="89"/>
      <c r="J850" s="91"/>
      <c r="K850" s="88"/>
      <c r="L850" s="84"/>
      <c r="M850" s="118"/>
      <c r="N850" s="72">
        <f t="shared" si="96"/>
        <v>0</v>
      </c>
      <c r="O850" s="72">
        <f t="shared" si="94"/>
        <v>0</v>
      </c>
      <c r="P850" s="72">
        <f t="shared" si="97"/>
        <v>0</v>
      </c>
      <c r="Q850" s="72">
        <f t="shared" si="98"/>
        <v>0</v>
      </c>
      <c r="R850" s="1">
        <f t="shared" si="93"/>
        <v>0</v>
      </c>
      <c r="S850" s="72">
        <f t="shared" si="92"/>
        <v>0</v>
      </c>
      <c r="T850" s="72">
        <f t="shared" si="95"/>
        <v>0</v>
      </c>
      <c r="U850" s="72"/>
      <c r="V850" s="72"/>
    </row>
    <row r="851" spans="1:22" s="1" customFormat="1" x14ac:dyDescent="0.3">
      <c r="A851" s="83"/>
      <c r="B851" s="83"/>
      <c r="C851" s="83"/>
      <c r="D851" s="91"/>
      <c r="E851" s="83"/>
      <c r="F851" s="84"/>
      <c r="G851" s="91"/>
      <c r="H851" s="89"/>
      <c r="I851" s="89"/>
      <c r="J851" s="91"/>
      <c r="K851" s="88"/>
      <c r="L851" s="84"/>
      <c r="M851" s="118"/>
      <c r="N851" s="72">
        <f t="shared" si="96"/>
        <v>0</v>
      </c>
      <c r="O851" s="72">
        <f t="shared" si="94"/>
        <v>0</v>
      </c>
      <c r="P851" s="72">
        <f t="shared" si="97"/>
        <v>0</v>
      </c>
      <c r="Q851" s="72">
        <f t="shared" si="98"/>
        <v>0</v>
      </c>
      <c r="R851" s="1">
        <f t="shared" si="93"/>
        <v>0</v>
      </c>
      <c r="S851" s="72">
        <f t="shared" si="92"/>
        <v>0</v>
      </c>
      <c r="T851" s="72">
        <f t="shared" si="95"/>
        <v>0</v>
      </c>
      <c r="U851" s="72"/>
      <c r="V851" s="72"/>
    </row>
    <row r="852" spans="1:22" s="1" customFormat="1" x14ac:dyDescent="0.3">
      <c r="A852" s="83"/>
      <c r="B852" s="83"/>
      <c r="C852" s="83"/>
      <c r="D852" s="91"/>
      <c r="E852" s="83"/>
      <c r="F852" s="84"/>
      <c r="G852" s="91"/>
      <c r="H852" s="89"/>
      <c r="I852" s="89"/>
      <c r="J852" s="91"/>
      <c r="K852" s="88"/>
      <c r="L852" s="84"/>
      <c r="M852" s="118"/>
      <c r="N852" s="72">
        <f t="shared" si="96"/>
        <v>0</v>
      </c>
      <c r="O852" s="72">
        <f t="shared" si="94"/>
        <v>0</v>
      </c>
      <c r="P852" s="72">
        <f t="shared" si="97"/>
        <v>0</v>
      </c>
      <c r="Q852" s="72">
        <f t="shared" si="98"/>
        <v>0</v>
      </c>
      <c r="R852" s="1">
        <f t="shared" si="93"/>
        <v>0</v>
      </c>
      <c r="S852" s="72">
        <f t="shared" si="92"/>
        <v>0</v>
      </c>
      <c r="T852" s="72">
        <f t="shared" si="95"/>
        <v>0</v>
      </c>
      <c r="U852" s="72"/>
      <c r="V852" s="72"/>
    </row>
    <row r="853" spans="1:22" s="1" customFormat="1" x14ac:dyDescent="0.3">
      <c r="A853" s="83"/>
      <c r="B853" s="83"/>
      <c r="C853" s="83"/>
      <c r="D853" s="91"/>
      <c r="E853" s="83"/>
      <c r="F853" s="84"/>
      <c r="G853" s="91"/>
      <c r="H853" s="89"/>
      <c r="I853" s="89"/>
      <c r="J853" s="91"/>
      <c r="K853" s="88"/>
      <c r="L853" s="84"/>
      <c r="M853" s="118"/>
      <c r="N853" s="72">
        <f t="shared" si="96"/>
        <v>0</v>
      </c>
      <c r="O853" s="72">
        <f t="shared" si="94"/>
        <v>0</v>
      </c>
      <c r="P853" s="72">
        <f t="shared" si="97"/>
        <v>0</v>
      </c>
      <c r="Q853" s="72">
        <f t="shared" si="98"/>
        <v>0</v>
      </c>
      <c r="R853" s="1">
        <f t="shared" si="93"/>
        <v>0</v>
      </c>
      <c r="S853" s="72">
        <f t="shared" ref="S853:S916" si="99">IF(E853="Hourly rate",IF(H853&lt;&gt;"",0,1),0)</f>
        <v>0</v>
      </c>
      <c r="T853" s="72">
        <f t="shared" si="95"/>
        <v>0</v>
      </c>
      <c r="U853" s="72"/>
      <c r="V853" s="72"/>
    </row>
    <row r="854" spans="1:22" s="1" customFormat="1" x14ac:dyDescent="0.3">
      <c r="A854" s="83"/>
      <c r="B854" s="83"/>
      <c r="C854" s="83"/>
      <c r="D854" s="91"/>
      <c r="E854" s="83"/>
      <c r="F854" s="84"/>
      <c r="G854" s="91"/>
      <c r="H854" s="89"/>
      <c r="I854" s="89"/>
      <c r="J854" s="91"/>
      <c r="K854" s="88"/>
      <c r="L854" s="84"/>
      <c r="M854" s="118"/>
      <c r="N854" s="72">
        <f t="shared" si="96"/>
        <v>0</v>
      </c>
      <c r="O854" s="72">
        <f t="shared" si="94"/>
        <v>0</v>
      </c>
      <c r="P854" s="72">
        <f t="shared" si="97"/>
        <v>0</v>
      </c>
      <c r="Q854" s="72">
        <f t="shared" si="98"/>
        <v>0</v>
      </c>
      <c r="R854" s="1">
        <f t="shared" ref="R854:R917" si="100">IF(OR(E854="Part-time",E854="Full-time"),IF(G854&lt;&gt;"",0,1),0)</f>
        <v>0</v>
      </c>
      <c r="S854" s="72">
        <f t="shared" si="99"/>
        <v>0</v>
      </c>
      <c r="T854" s="72">
        <f t="shared" si="95"/>
        <v>0</v>
      </c>
      <c r="U854" s="72"/>
      <c r="V854" s="72"/>
    </row>
    <row r="855" spans="1:22" s="1" customFormat="1" x14ac:dyDescent="0.3">
      <c r="A855" s="83"/>
      <c r="B855" s="83"/>
      <c r="C855" s="83"/>
      <c r="D855" s="91"/>
      <c r="E855" s="83"/>
      <c r="F855" s="84"/>
      <c r="G855" s="91"/>
      <c r="H855" s="89"/>
      <c r="I855" s="89"/>
      <c r="J855" s="91"/>
      <c r="K855" s="88"/>
      <c r="L855" s="84"/>
      <c r="M855" s="118"/>
      <c r="N855" s="72">
        <f t="shared" si="96"/>
        <v>0</v>
      </c>
      <c r="O855" s="72">
        <f t="shared" si="94"/>
        <v>0</v>
      </c>
      <c r="P855" s="72">
        <f t="shared" si="97"/>
        <v>0</v>
      </c>
      <c r="Q855" s="72">
        <f t="shared" si="98"/>
        <v>0</v>
      </c>
      <c r="R855" s="1">
        <f t="shared" si="100"/>
        <v>0</v>
      </c>
      <c r="S855" s="72">
        <f t="shared" si="99"/>
        <v>0</v>
      </c>
      <c r="T855" s="72">
        <f t="shared" si="95"/>
        <v>0</v>
      </c>
      <c r="U855" s="72"/>
      <c r="V855" s="72"/>
    </row>
    <row r="856" spans="1:22" s="1" customFormat="1" x14ac:dyDescent="0.3">
      <c r="A856" s="83"/>
      <c r="B856" s="83"/>
      <c r="C856" s="83"/>
      <c r="D856" s="91"/>
      <c r="E856" s="83"/>
      <c r="F856" s="84"/>
      <c r="G856" s="91"/>
      <c r="H856" s="89"/>
      <c r="I856" s="89"/>
      <c r="J856" s="91"/>
      <c r="K856" s="88"/>
      <c r="L856" s="84"/>
      <c r="M856" s="118"/>
      <c r="N856" s="72">
        <f t="shared" si="96"/>
        <v>0</v>
      </c>
      <c r="O856" s="72">
        <f t="shared" si="94"/>
        <v>0</v>
      </c>
      <c r="P856" s="72">
        <f t="shared" si="97"/>
        <v>0</v>
      </c>
      <c r="Q856" s="72">
        <f t="shared" si="98"/>
        <v>0</v>
      </c>
      <c r="R856" s="1">
        <f t="shared" si="100"/>
        <v>0</v>
      </c>
      <c r="S856" s="72">
        <f t="shared" si="99"/>
        <v>0</v>
      </c>
      <c r="T856" s="72">
        <f t="shared" si="95"/>
        <v>0</v>
      </c>
      <c r="U856" s="72"/>
      <c r="V856" s="72"/>
    </row>
    <row r="857" spans="1:22" s="1" customFormat="1" x14ac:dyDescent="0.3">
      <c r="A857" s="83"/>
      <c r="B857" s="83"/>
      <c r="C857" s="83"/>
      <c r="D857" s="91"/>
      <c r="E857" s="83"/>
      <c r="F857" s="84"/>
      <c r="G857" s="91"/>
      <c r="H857" s="89"/>
      <c r="I857" s="89"/>
      <c r="J857" s="91"/>
      <c r="K857" s="88"/>
      <c r="L857" s="84"/>
      <c r="M857" s="118"/>
      <c r="N857" s="72">
        <f t="shared" si="96"/>
        <v>0</v>
      </c>
      <c r="O857" s="72">
        <f t="shared" si="94"/>
        <v>0</v>
      </c>
      <c r="P857" s="72">
        <f t="shared" si="97"/>
        <v>0</v>
      </c>
      <c r="Q857" s="72">
        <f t="shared" si="98"/>
        <v>0</v>
      </c>
      <c r="R857" s="1">
        <f t="shared" si="100"/>
        <v>0</v>
      </c>
      <c r="S857" s="72">
        <f t="shared" si="99"/>
        <v>0</v>
      </c>
      <c r="T857" s="72">
        <f t="shared" si="95"/>
        <v>0</v>
      </c>
      <c r="U857" s="72"/>
      <c r="V857" s="72"/>
    </row>
    <row r="858" spans="1:22" s="1" customFormat="1" x14ac:dyDescent="0.3">
      <c r="A858" s="83"/>
      <c r="B858" s="83"/>
      <c r="C858" s="83"/>
      <c r="D858" s="91"/>
      <c r="E858" s="83"/>
      <c r="F858" s="84"/>
      <c r="G858" s="91"/>
      <c r="H858" s="89"/>
      <c r="I858" s="89"/>
      <c r="J858" s="91"/>
      <c r="K858" s="88"/>
      <c r="L858" s="84"/>
      <c r="M858" s="118"/>
      <c r="N858" s="72">
        <f t="shared" si="96"/>
        <v>0</v>
      </c>
      <c r="O858" s="72">
        <f t="shared" si="94"/>
        <v>0</v>
      </c>
      <c r="P858" s="72">
        <f t="shared" si="97"/>
        <v>0</v>
      </c>
      <c r="Q858" s="72">
        <f t="shared" si="98"/>
        <v>0</v>
      </c>
      <c r="R858" s="1">
        <f t="shared" si="100"/>
        <v>0</v>
      </c>
      <c r="S858" s="72">
        <f t="shared" si="99"/>
        <v>0</v>
      </c>
      <c r="T858" s="72">
        <f t="shared" si="95"/>
        <v>0</v>
      </c>
      <c r="U858" s="72"/>
      <c r="V858" s="72"/>
    </row>
    <row r="859" spans="1:22" s="1" customFormat="1" x14ac:dyDescent="0.3">
      <c r="A859" s="83"/>
      <c r="B859" s="83"/>
      <c r="C859" s="83"/>
      <c r="D859" s="91"/>
      <c r="E859" s="83"/>
      <c r="F859" s="84"/>
      <c r="G859" s="91"/>
      <c r="H859" s="89"/>
      <c r="I859" s="89"/>
      <c r="J859" s="91"/>
      <c r="K859" s="88"/>
      <c r="L859" s="84"/>
      <c r="M859" s="118"/>
      <c r="N859" s="72">
        <f t="shared" si="96"/>
        <v>0</v>
      </c>
      <c r="O859" s="72">
        <f t="shared" si="94"/>
        <v>0</v>
      </c>
      <c r="P859" s="72">
        <f t="shared" si="97"/>
        <v>0</v>
      </c>
      <c r="Q859" s="72">
        <f t="shared" si="98"/>
        <v>0</v>
      </c>
      <c r="R859" s="1">
        <f t="shared" si="100"/>
        <v>0</v>
      </c>
      <c r="S859" s="72">
        <f t="shared" si="99"/>
        <v>0</v>
      </c>
      <c r="T859" s="72">
        <f t="shared" si="95"/>
        <v>0</v>
      </c>
      <c r="U859" s="72"/>
      <c r="V859" s="72"/>
    </row>
    <row r="860" spans="1:22" s="1" customFormat="1" x14ac:dyDescent="0.3">
      <c r="A860" s="83"/>
      <c r="B860" s="83"/>
      <c r="C860" s="83"/>
      <c r="D860" s="91"/>
      <c r="E860" s="83"/>
      <c r="F860" s="84"/>
      <c r="G860" s="91"/>
      <c r="H860" s="89"/>
      <c r="I860" s="89"/>
      <c r="J860" s="91"/>
      <c r="K860" s="88"/>
      <c r="L860" s="84"/>
      <c r="M860" s="118"/>
      <c r="N860" s="72">
        <f t="shared" si="96"/>
        <v>0</v>
      </c>
      <c r="O860" s="72">
        <f t="shared" si="94"/>
        <v>0</v>
      </c>
      <c r="P860" s="72">
        <f t="shared" si="97"/>
        <v>0</v>
      </c>
      <c r="Q860" s="72">
        <f t="shared" si="98"/>
        <v>0</v>
      </c>
      <c r="R860" s="1">
        <f t="shared" si="100"/>
        <v>0</v>
      </c>
      <c r="S860" s="72">
        <f t="shared" si="99"/>
        <v>0</v>
      </c>
      <c r="T860" s="72">
        <f t="shared" si="95"/>
        <v>0</v>
      </c>
      <c r="U860" s="72"/>
      <c r="V860" s="72"/>
    </row>
    <row r="861" spans="1:22" s="1" customFormat="1" x14ac:dyDescent="0.3">
      <c r="A861" s="83"/>
      <c r="B861" s="83"/>
      <c r="C861" s="83"/>
      <c r="D861" s="91"/>
      <c r="E861" s="83"/>
      <c r="F861" s="84"/>
      <c r="G861" s="91"/>
      <c r="H861" s="89"/>
      <c r="I861" s="89"/>
      <c r="J861" s="91"/>
      <c r="K861" s="88"/>
      <c r="L861" s="84"/>
      <c r="M861" s="118"/>
      <c r="N861" s="72">
        <f t="shared" si="96"/>
        <v>0</v>
      </c>
      <c r="O861" s="72">
        <f t="shared" si="94"/>
        <v>0</v>
      </c>
      <c r="P861" s="72">
        <f t="shared" si="97"/>
        <v>0</v>
      </c>
      <c r="Q861" s="72">
        <f t="shared" si="98"/>
        <v>0</v>
      </c>
      <c r="R861" s="1">
        <f t="shared" si="100"/>
        <v>0</v>
      </c>
      <c r="S861" s="72">
        <f t="shared" si="99"/>
        <v>0</v>
      </c>
      <c r="T861" s="72">
        <f t="shared" si="95"/>
        <v>0</v>
      </c>
      <c r="U861" s="72"/>
      <c r="V861" s="72"/>
    </row>
    <row r="862" spans="1:22" s="1" customFormat="1" x14ac:dyDescent="0.3">
      <c r="A862" s="83"/>
      <c r="B862" s="83"/>
      <c r="C862" s="83"/>
      <c r="D862" s="91"/>
      <c r="E862" s="83"/>
      <c r="F862" s="84"/>
      <c r="G862" s="91"/>
      <c r="H862" s="89"/>
      <c r="I862" s="89"/>
      <c r="J862" s="91"/>
      <c r="K862" s="88"/>
      <c r="L862" s="84"/>
      <c r="M862" s="118"/>
      <c r="N862" s="72">
        <f t="shared" si="96"/>
        <v>0</v>
      </c>
      <c r="O862" s="72">
        <f t="shared" si="94"/>
        <v>0</v>
      </c>
      <c r="P862" s="72">
        <f t="shared" si="97"/>
        <v>0</v>
      </c>
      <c r="Q862" s="72">
        <f t="shared" si="98"/>
        <v>0</v>
      </c>
      <c r="R862" s="1">
        <f t="shared" si="100"/>
        <v>0</v>
      </c>
      <c r="S862" s="72">
        <f t="shared" si="99"/>
        <v>0</v>
      </c>
      <c r="T862" s="72">
        <f t="shared" si="95"/>
        <v>0</v>
      </c>
      <c r="U862" s="72"/>
      <c r="V862" s="72"/>
    </row>
    <row r="863" spans="1:22" s="1" customFormat="1" x14ac:dyDescent="0.3">
      <c r="A863" s="83"/>
      <c r="B863" s="83"/>
      <c r="C863" s="83"/>
      <c r="D863" s="91"/>
      <c r="E863" s="83"/>
      <c r="F863" s="84"/>
      <c r="G863" s="91"/>
      <c r="H863" s="89"/>
      <c r="I863" s="89"/>
      <c r="J863" s="91"/>
      <c r="K863" s="88"/>
      <c r="L863" s="84"/>
      <c r="M863" s="118"/>
      <c r="N863" s="72">
        <f t="shared" si="96"/>
        <v>0</v>
      </c>
      <c r="O863" s="72">
        <f t="shared" si="94"/>
        <v>0</v>
      </c>
      <c r="P863" s="72">
        <f t="shared" si="97"/>
        <v>0</v>
      </c>
      <c r="Q863" s="72">
        <f t="shared" si="98"/>
        <v>0</v>
      </c>
      <c r="R863" s="1">
        <f t="shared" si="100"/>
        <v>0</v>
      </c>
      <c r="S863" s="72">
        <f t="shared" si="99"/>
        <v>0</v>
      </c>
      <c r="T863" s="72">
        <f t="shared" si="95"/>
        <v>0</v>
      </c>
      <c r="U863" s="72"/>
      <c r="V863" s="72"/>
    </row>
    <row r="864" spans="1:22" s="1" customFormat="1" x14ac:dyDescent="0.3">
      <c r="A864" s="83"/>
      <c r="B864" s="83"/>
      <c r="C864" s="83"/>
      <c r="D864" s="91"/>
      <c r="E864" s="83"/>
      <c r="F864" s="84"/>
      <c r="G864" s="91"/>
      <c r="H864" s="89"/>
      <c r="I864" s="89"/>
      <c r="J864" s="91"/>
      <c r="K864" s="88"/>
      <c r="L864" s="84"/>
      <c r="M864" s="118"/>
      <c r="N864" s="72">
        <f t="shared" si="96"/>
        <v>0</v>
      </c>
      <c r="O864" s="72">
        <f t="shared" si="94"/>
        <v>0</v>
      </c>
      <c r="P864" s="72">
        <f t="shared" si="97"/>
        <v>0</v>
      </c>
      <c r="Q864" s="72">
        <f t="shared" si="98"/>
        <v>0</v>
      </c>
      <c r="R864" s="1">
        <f t="shared" si="100"/>
        <v>0</v>
      </c>
      <c r="S864" s="72">
        <f t="shared" si="99"/>
        <v>0</v>
      </c>
      <c r="T864" s="72">
        <f t="shared" si="95"/>
        <v>0</v>
      </c>
      <c r="U864" s="72"/>
      <c r="V864" s="72"/>
    </row>
    <row r="865" spans="1:22" s="1" customFormat="1" x14ac:dyDescent="0.3">
      <c r="A865" s="83"/>
      <c r="B865" s="83"/>
      <c r="C865" s="83"/>
      <c r="D865" s="91"/>
      <c r="E865" s="83"/>
      <c r="F865" s="84"/>
      <c r="G865" s="91"/>
      <c r="H865" s="89"/>
      <c r="I865" s="89"/>
      <c r="J865" s="91"/>
      <c r="K865" s="88"/>
      <c r="L865" s="84"/>
      <c r="M865" s="118"/>
      <c r="N865" s="72">
        <f t="shared" si="96"/>
        <v>0</v>
      </c>
      <c r="O865" s="72">
        <f t="shared" si="94"/>
        <v>0</v>
      </c>
      <c r="P865" s="72">
        <f t="shared" si="97"/>
        <v>0</v>
      </c>
      <c r="Q865" s="72">
        <f t="shared" si="98"/>
        <v>0</v>
      </c>
      <c r="R865" s="1">
        <f t="shared" si="100"/>
        <v>0</v>
      </c>
      <c r="S865" s="72">
        <f t="shared" si="99"/>
        <v>0</v>
      </c>
      <c r="T865" s="72">
        <f t="shared" si="95"/>
        <v>0</v>
      </c>
      <c r="U865" s="72"/>
      <c r="V865" s="72"/>
    </row>
    <row r="866" spans="1:22" s="1" customFormat="1" x14ac:dyDescent="0.3">
      <c r="A866" s="83"/>
      <c r="B866" s="83"/>
      <c r="C866" s="83"/>
      <c r="D866" s="91"/>
      <c r="E866" s="83"/>
      <c r="F866" s="84"/>
      <c r="G866" s="91"/>
      <c r="H866" s="89"/>
      <c r="I866" s="89"/>
      <c r="J866" s="91"/>
      <c r="K866" s="88"/>
      <c r="L866" s="84"/>
      <c r="M866" s="118"/>
      <c r="N866" s="72">
        <f t="shared" si="96"/>
        <v>0</v>
      </c>
      <c r="O866" s="72">
        <f t="shared" si="94"/>
        <v>0</v>
      </c>
      <c r="P866" s="72">
        <f t="shared" si="97"/>
        <v>0</v>
      </c>
      <c r="Q866" s="72">
        <f t="shared" si="98"/>
        <v>0</v>
      </c>
      <c r="R866" s="1">
        <f t="shared" si="100"/>
        <v>0</v>
      </c>
      <c r="S866" s="72">
        <f t="shared" si="99"/>
        <v>0</v>
      </c>
      <c r="T866" s="72">
        <f t="shared" si="95"/>
        <v>0</v>
      </c>
      <c r="U866" s="72"/>
      <c r="V866" s="72"/>
    </row>
    <row r="867" spans="1:22" s="1" customFormat="1" x14ac:dyDescent="0.3">
      <c r="A867" s="83"/>
      <c r="B867" s="83"/>
      <c r="C867" s="83"/>
      <c r="D867" s="91"/>
      <c r="E867" s="83"/>
      <c r="F867" s="84"/>
      <c r="G867" s="91"/>
      <c r="H867" s="89"/>
      <c r="I867" s="89"/>
      <c r="J867" s="91"/>
      <c r="K867" s="88"/>
      <c r="L867" s="84"/>
      <c r="M867" s="118"/>
      <c r="N867" s="72">
        <f t="shared" si="96"/>
        <v>0</v>
      </c>
      <c r="O867" s="72">
        <f t="shared" si="94"/>
        <v>0</v>
      </c>
      <c r="P867" s="72">
        <f t="shared" si="97"/>
        <v>0</v>
      </c>
      <c r="Q867" s="72">
        <f t="shared" si="98"/>
        <v>0</v>
      </c>
      <c r="R867" s="1">
        <f t="shared" si="100"/>
        <v>0</v>
      </c>
      <c r="S867" s="72">
        <f t="shared" si="99"/>
        <v>0</v>
      </c>
      <c r="T867" s="72">
        <f t="shared" si="95"/>
        <v>0</v>
      </c>
      <c r="U867" s="72"/>
      <c r="V867" s="72"/>
    </row>
    <row r="868" spans="1:22" s="1" customFormat="1" x14ac:dyDescent="0.3">
      <c r="A868" s="83"/>
      <c r="B868" s="83"/>
      <c r="C868" s="83"/>
      <c r="D868" s="91"/>
      <c r="E868" s="83"/>
      <c r="F868" s="84"/>
      <c r="G868" s="91"/>
      <c r="H868" s="89"/>
      <c r="I868" s="89"/>
      <c r="J868" s="91"/>
      <c r="K868" s="88"/>
      <c r="L868" s="84"/>
      <c r="M868" s="118"/>
      <c r="N868" s="72">
        <f t="shared" si="96"/>
        <v>0</v>
      </c>
      <c r="O868" s="72">
        <f t="shared" si="94"/>
        <v>0</v>
      </c>
      <c r="P868" s="72">
        <f t="shared" si="97"/>
        <v>0</v>
      </c>
      <c r="Q868" s="72">
        <f t="shared" si="98"/>
        <v>0</v>
      </c>
      <c r="R868" s="1">
        <f t="shared" si="100"/>
        <v>0</v>
      </c>
      <c r="S868" s="72">
        <f t="shared" si="99"/>
        <v>0</v>
      </c>
      <c r="T868" s="72">
        <f t="shared" si="95"/>
        <v>0</v>
      </c>
      <c r="U868" s="72"/>
      <c r="V868" s="72"/>
    </row>
    <row r="869" spans="1:22" s="1" customFormat="1" x14ac:dyDescent="0.3">
      <c r="A869" s="83"/>
      <c r="B869" s="83"/>
      <c r="C869" s="83"/>
      <c r="D869" s="91"/>
      <c r="E869" s="83"/>
      <c r="F869" s="84"/>
      <c r="G869" s="91"/>
      <c r="H869" s="89"/>
      <c r="I869" s="89"/>
      <c r="J869" s="91"/>
      <c r="K869" s="88"/>
      <c r="L869" s="84"/>
      <c r="M869" s="118"/>
      <c r="N869" s="72">
        <f t="shared" si="96"/>
        <v>0</v>
      </c>
      <c r="O869" s="72">
        <f t="shared" si="94"/>
        <v>0</v>
      </c>
      <c r="P869" s="72">
        <f t="shared" si="97"/>
        <v>0</v>
      </c>
      <c r="Q869" s="72">
        <f t="shared" si="98"/>
        <v>0</v>
      </c>
      <c r="R869" s="1">
        <f t="shared" si="100"/>
        <v>0</v>
      </c>
      <c r="S869" s="72">
        <f t="shared" si="99"/>
        <v>0</v>
      </c>
      <c r="T869" s="72">
        <f t="shared" si="95"/>
        <v>0</v>
      </c>
      <c r="U869" s="72"/>
      <c r="V869" s="72"/>
    </row>
    <row r="870" spans="1:22" s="1" customFormat="1" x14ac:dyDescent="0.3">
      <c r="A870" s="83"/>
      <c r="B870" s="83"/>
      <c r="C870" s="83"/>
      <c r="D870" s="91"/>
      <c r="E870" s="83"/>
      <c r="F870" s="84"/>
      <c r="G870" s="91"/>
      <c r="H870" s="89"/>
      <c r="I870" s="89"/>
      <c r="J870" s="91"/>
      <c r="K870" s="88"/>
      <c r="L870" s="84"/>
      <c r="M870" s="118"/>
      <c r="N870" s="72">
        <f t="shared" si="96"/>
        <v>0</v>
      </c>
      <c r="O870" s="72">
        <f t="shared" si="94"/>
        <v>0</v>
      </c>
      <c r="P870" s="72">
        <f t="shared" si="97"/>
        <v>0</v>
      </c>
      <c r="Q870" s="72">
        <f t="shared" si="98"/>
        <v>0</v>
      </c>
      <c r="R870" s="1">
        <f t="shared" si="100"/>
        <v>0</v>
      </c>
      <c r="S870" s="72">
        <f t="shared" si="99"/>
        <v>0</v>
      </c>
      <c r="T870" s="72">
        <f t="shared" si="95"/>
        <v>0</v>
      </c>
      <c r="U870" s="72"/>
      <c r="V870" s="72"/>
    </row>
    <row r="871" spans="1:22" s="1" customFormat="1" x14ac:dyDescent="0.3">
      <c r="A871" s="83"/>
      <c r="B871" s="83"/>
      <c r="C871" s="83"/>
      <c r="D871" s="91"/>
      <c r="E871" s="83"/>
      <c r="F871" s="84"/>
      <c r="G871" s="91"/>
      <c r="H871" s="89"/>
      <c r="I871" s="89"/>
      <c r="J871" s="91"/>
      <c r="K871" s="88"/>
      <c r="L871" s="84"/>
      <c r="M871" s="118"/>
      <c r="N871" s="72">
        <f t="shared" si="96"/>
        <v>0</v>
      </c>
      <c r="O871" s="72">
        <f t="shared" si="94"/>
        <v>0</v>
      </c>
      <c r="P871" s="72">
        <f t="shared" si="97"/>
        <v>0</v>
      </c>
      <c r="Q871" s="72">
        <f t="shared" si="98"/>
        <v>0</v>
      </c>
      <c r="R871" s="1">
        <f t="shared" si="100"/>
        <v>0</v>
      </c>
      <c r="S871" s="72">
        <f t="shared" si="99"/>
        <v>0</v>
      </c>
      <c r="T871" s="72">
        <f t="shared" si="95"/>
        <v>0</v>
      </c>
      <c r="U871" s="72"/>
      <c r="V871" s="72"/>
    </row>
    <row r="872" spans="1:22" s="1" customFormat="1" x14ac:dyDescent="0.3">
      <c r="A872" s="83"/>
      <c r="B872" s="83"/>
      <c r="C872" s="83"/>
      <c r="D872" s="91"/>
      <c r="E872" s="83"/>
      <c r="F872" s="84"/>
      <c r="G872" s="91"/>
      <c r="H872" s="89"/>
      <c r="I872" s="89"/>
      <c r="J872" s="91"/>
      <c r="K872" s="88"/>
      <c r="L872" s="84"/>
      <c r="M872" s="118"/>
      <c r="N872" s="72">
        <f t="shared" si="96"/>
        <v>0</v>
      </c>
      <c r="O872" s="72">
        <f t="shared" si="94"/>
        <v>0</v>
      </c>
      <c r="P872" s="72">
        <f t="shared" si="97"/>
        <v>0</v>
      </c>
      <c r="Q872" s="72">
        <f t="shared" si="98"/>
        <v>0</v>
      </c>
      <c r="R872" s="1">
        <f t="shared" si="100"/>
        <v>0</v>
      </c>
      <c r="S872" s="72">
        <f t="shared" si="99"/>
        <v>0</v>
      </c>
      <c r="T872" s="72">
        <f t="shared" si="95"/>
        <v>0</v>
      </c>
      <c r="U872" s="72"/>
      <c r="V872" s="72"/>
    </row>
    <row r="873" spans="1:22" s="1" customFormat="1" x14ac:dyDescent="0.3">
      <c r="A873" s="83"/>
      <c r="B873" s="83"/>
      <c r="C873" s="83"/>
      <c r="D873" s="91"/>
      <c r="E873" s="83"/>
      <c r="F873" s="84"/>
      <c r="G873" s="91"/>
      <c r="H873" s="89"/>
      <c r="I873" s="89"/>
      <c r="J873" s="91"/>
      <c r="K873" s="88"/>
      <c r="L873" s="84"/>
      <c r="M873" s="118"/>
      <c r="N873" s="72">
        <f t="shared" si="96"/>
        <v>0</v>
      </c>
      <c r="O873" s="72">
        <f t="shared" si="94"/>
        <v>0</v>
      </c>
      <c r="P873" s="72">
        <f t="shared" si="97"/>
        <v>0</v>
      </c>
      <c r="Q873" s="72">
        <f t="shared" si="98"/>
        <v>0</v>
      </c>
      <c r="R873" s="1">
        <f t="shared" si="100"/>
        <v>0</v>
      </c>
      <c r="S873" s="72">
        <f t="shared" si="99"/>
        <v>0</v>
      </c>
      <c r="T873" s="72">
        <f t="shared" si="95"/>
        <v>0</v>
      </c>
      <c r="U873" s="72"/>
      <c r="V873" s="72"/>
    </row>
    <row r="874" spans="1:22" s="1" customFormat="1" x14ac:dyDescent="0.3">
      <c r="A874" s="83"/>
      <c r="B874" s="83"/>
      <c r="C874" s="83"/>
      <c r="D874" s="91"/>
      <c r="E874" s="83"/>
      <c r="F874" s="84"/>
      <c r="G874" s="91"/>
      <c r="H874" s="89"/>
      <c r="I874" s="89"/>
      <c r="J874" s="91"/>
      <c r="K874" s="88"/>
      <c r="L874" s="84"/>
      <c r="M874" s="118"/>
      <c r="N874" s="72">
        <f t="shared" si="96"/>
        <v>0</v>
      </c>
      <c r="O874" s="72">
        <f t="shared" si="94"/>
        <v>0</v>
      </c>
      <c r="P874" s="72">
        <f t="shared" si="97"/>
        <v>0</v>
      </c>
      <c r="Q874" s="72">
        <f t="shared" si="98"/>
        <v>0</v>
      </c>
      <c r="R874" s="1">
        <f t="shared" si="100"/>
        <v>0</v>
      </c>
      <c r="S874" s="72">
        <f t="shared" si="99"/>
        <v>0</v>
      </c>
      <c r="T874" s="72">
        <f t="shared" si="95"/>
        <v>0</v>
      </c>
      <c r="U874" s="72"/>
      <c r="V874" s="72"/>
    </row>
    <row r="875" spans="1:22" s="1" customFormat="1" x14ac:dyDescent="0.3">
      <c r="A875" s="83"/>
      <c r="B875" s="83"/>
      <c r="C875" s="83"/>
      <c r="D875" s="91"/>
      <c r="E875" s="83"/>
      <c r="F875" s="84"/>
      <c r="G875" s="91"/>
      <c r="H875" s="89"/>
      <c r="I875" s="89"/>
      <c r="J875" s="91"/>
      <c r="K875" s="88"/>
      <c r="L875" s="84"/>
      <c r="M875" s="118"/>
      <c r="N875" s="72">
        <f t="shared" si="96"/>
        <v>0</v>
      </c>
      <c r="O875" s="72">
        <f t="shared" si="94"/>
        <v>0</v>
      </c>
      <c r="P875" s="72">
        <f t="shared" si="97"/>
        <v>0</v>
      </c>
      <c r="Q875" s="72">
        <f t="shared" si="98"/>
        <v>0</v>
      </c>
      <c r="R875" s="1">
        <f t="shared" si="100"/>
        <v>0</v>
      </c>
      <c r="S875" s="72">
        <f t="shared" si="99"/>
        <v>0</v>
      </c>
      <c r="T875" s="72">
        <f t="shared" si="95"/>
        <v>0</v>
      </c>
      <c r="U875" s="72"/>
      <c r="V875" s="72"/>
    </row>
    <row r="876" spans="1:22" s="1" customFormat="1" x14ac:dyDescent="0.3">
      <c r="A876" s="83"/>
      <c r="B876" s="83"/>
      <c r="C876" s="83"/>
      <c r="D876" s="91"/>
      <c r="E876" s="83"/>
      <c r="F876" s="84"/>
      <c r="G876" s="91"/>
      <c r="H876" s="89"/>
      <c r="I876" s="89"/>
      <c r="J876" s="91"/>
      <c r="K876" s="88"/>
      <c r="L876" s="84"/>
      <c r="M876" s="118"/>
      <c r="N876" s="72">
        <f t="shared" si="96"/>
        <v>0</v>
      </c>
      <c r="O876" s="72">
        <f t="shared" si="94"/>
        <v>0</v>
      </c>
      <c r="P876" s="72">
        <f t="shared" si="97"/>
        <v>0</v>
      </c>
      <c r="Q876" s="72">
        <f t="shared" si="98"/>
        <v>0</v>
      </c>
      <c r="R876" s="1">
        <f t="shared" si="100"/>
        <v>0</v>
      </c>
      <c r="S876" s="72">
        <f t="shared" si="99"/>
        <v>0</v>
      </c>
      <c r="T876" s="72">
        <f t="shared" si="95"/>
        <v>0</v>
      </c>
      <c r="U876" s="72"/>
      <c r="V876" s="72"/>
    </row>
    <row r="877" spans="1:22" s="1" customFormat="1" x14ac:dyDescent="0.3">
      <c r="A877" s="83"/>
      <c r="B877" s="83"/>
      <c r="C877" s="83"/>
      <c r="D877" s="91"/>
      <c r="E877" s="83"/>
      <c r="F877" s="84"/>
      <c r="G877" s="91"/>
      <c r="H877" s="89"/>
      <c r="I877" s="89"/>
      <c r="J877" s="91"/>
      <c r="K877" s="88"/>
      <c r="L877" s="84"/>
      <c r="M877" s="118"/>
      <c r="N877" s="72">
        <f t="shared" si="96"/>
        <v>0</v>
      </c>
      <c r="O877" s="72">
        <f t="shared" si="94"/>
        <v>0</v>
      </c>
      <c r="P877" s="72">
        <f t="shared" si="97"/>
        <v>0</v>
      </c>
      <c r="Q877" s="72">
        <f t="shared" si="98"/>
        <v>0</v>
      </c>
      <c r="R877" s="1">
        <f t="shared" si="100"/>
        <v>0</v>
      </c>
      <c r="S877" s="72">
        <f t="shared" si="99"/>
        <v>0</v>
      </c>
      <c r="T877" s="72">
        <f t="shared" si="95"/>
        <v>0</v>
      </c>
      <c r="U877" s="72"/>
      <c r="V877" s="72"/>
    </row>
    <row r="878" spans="1:22" s="1" customFormat="1" x14ac:dyDescent="0.3">
      <c r="A878" s="83"/>
      <c r="B878" s="83"/>
      <c r="C878" s="83"/>
      <c r="D878" s="91"/>
      <c r="E878" s="83"/>
      <c r="F878" s="84"/>
      <c r="G878" s="91"/>
      <c r="H878" s="89"/>
      <c r="I878" s="89"/>
      <c r="J878" s="91"/>
      <c r="K878" s="88"/>
      <c r="L878" s="84"/>
      <c r="M878" s="118"/>
      <c r="N878" s="72">
        <f t="shared" si="96"/>
        <v>0</v>
      </c>
      <c r="O878" s="72">
        <f t="shared" si="94"/>
        <v>0</v>
      </c>
      <c r="P878" s="72">
        <f t="shared" si="97"/>
        <v>0</v>
      </c>
      <c r="Q878" s="72">
        <f t="shared" si="98"/>
        <v>0</v>
      </c>
      <c r="R878" s="1">
        <f t="shared" si="100"/>
        <v>0</v>
      </c>
      <c r="S878" s="72">
        <f t="shared" si="99"/>
        <v>0</v>
      </c>
      <c r="T878" s="72">
        <f t="shared" si="95"/>
        <v>0</v>
      </c>
      <c r="U878" s="72"/>
      <c r="V878" s="72"/>
    </row>
    <row r="879" spans="1:22" s="1" customFormat="1" x14ac:dyDescent="0.3">
      <c r="A879" s="83"/>
      <c r="B879" s="83"/>
      <c r="C879" s="83"/>
      <c r="D879" s="91"/>
      <c r="E879" s="83"/>
      <c r="F879" s="84"/>
      <c r="G879" s="91"/>
      <c r="H879" s="89"/>
      <c r="I879" s="89"/>
      <c r="J879" s="91"/>
      <c r="K879" s="88"/>
      <c r="L879" s="84"/>
      <c r="M879" s="118"/>
      <c r="N879" s="72">
        <f t="shared" si="96"/>
        <v>0</v>
      </c>
      <c r="O879" s="72">
        <f t="shared" si="94"/>
        <v>0</v>
      </c>
      <c r="P879" s="72">
        <f t="shared" si="97"/>
        <v>0</v>
      </c>
      <c r="Q879" s="72">
        <f t="shared" si="98"/>
        <v>0</v>
      </c>
      <c r="R879" s="1">
        <f t="shared" si="100"/>
        <v>0</v>
      </c>
      <c r="S879" s="72">
        <f t="shared" si="99"/>
        <v>0</v>
      </c>
      <c r="T879" s="72">
        <f t="shared" si="95"/>
        <v>0</v>
      </c>
      <c r="U879" s="72"/>
      <c r="V879" s="72"/>
    </row>
    <row r="880" spans="1:22" s="1" customFormat="1" x14ac:dyDescent="0.3">
      <c r="A880" s="83"/>
      <c r="B880" s="83"/>
      <c r="C880" s="83"/>
      <c r="D880" s="91"/>
      <c r="E880" s="83"/>
      <c r="F880" s="84"/>
      <c r="G880" s="91"/>
      <c r="H880" s="89"/>
      <c r="I880" s="89"/>
      <c r="J880" s="91"/>
      <c r="K880" s="88"/>
      <c r="L880" s="84"/>
      <c r="M880" s="118"/>
      <c r="N880" s="72">
        <f t="shared" si="96"/>
        <v>0</v>
      </c>
      <c r="O880" s="72">
        <f t="shared" si="94"/>
        <v>0</v>
      </c>
      <c r="P880" s="72">
        <f t="shared" si="97"/>
        <v>0</v>
      </c>
      <c r="Q880" s="72">
        <f t="shared" si="98"/>
        <v>0</v>
      </c>
      <c r="R880" s="1">
        <f t="shared" si="100"/>
        <v>0</v>
      </c>
      <c r="S880" s="72">
        <f t="shared" si="99"/>
        <v>0</v>
      </c>
      <c r="T880" s="72">
        <f t="shared" si="95"/>
        <v>0</v>
      </c>
      <c r="U880" s="72"/>
      <c r="V880" s="72"/>
    </row>
    <row r="881" spans="1:22" s="1" customFormat="1" x14ac:dyDescent="0.3">
      <c r="A881" s="83"/>
      <c r="B881" s="83"/>
      <c r="C881" s="83"/>
      <c r="D881" s="91"/>
      <c r="E881" s="83"/>
      <c r="F881" s="84"/>
      <c r="G881" s="91"/>
      <c r="H881" s="89"/>
      <c r="I881" s="89"/>
      <c r="J881" s="91"/>
      <c r="K881" s="88"/>
      <c r="L881" s="84"/>
      <c r="M881" s="118"/>
      <c r="N881" s="72">
        <f t="shared" si="96"/>
        <v>0</v>
      </c>
      <c r="O881" s="72">
        <f t="shared" si="94"/>
        <v>0</v>
      </c>
      <c r="P881" s="72">
        <f t="shared" si="97"/>
        <v>0</v>
      </c>
      <c r="Q881" s="72">
        <f t="shared" si="98"/>
        <v>0</v>
      </c>
      <c r="R881" s="1">
        <f t="shared" si="100"/>
        <v>0</v>
      </c>
      <c r="S881" s="72">
        <f t="shared" si="99"/>
        <v>0</v>
      </c>
      <c r="T881" s="72">
        <f t="shared" si="95"/>
        <v>0</v>
      </c>
      <c r="U881" s="72"/>
      <c r="V881" s="72"/>
    </row>
    <row r="882" spans="1:22" s="1" customFormat="1" x14ac:dyDescent="0.3">
      <c r="A882" s="83"/>
      <c r="B882" s="83"/>
      <c r="C882" s="83"/>
      <c r="D882" s="91"/>
      <c r="E882" s="83"/>
      <c r="F882" s="84"/>
      <c r="G882" s="91"/>
      <c r="H882" s="89"/>
      <c r="I882" s="89"/>
      <c r="J882" s="91"/>
      <c r="K882" s="88"/>
      <c r="L882" s="84"/>
      <c r="M882" s="118"/>
      <c r="N882" s="72">
        <f t="shared" si="96"/>
        <v>0</v>
      </c>
      <c r="O882" s="72">
        <f t="shared" si="94"/>
        <v>0</v>
      </c>
      <c r="P882" s="72">
        <f t="shared" si="97"/>
        <v>0</v>
      </c>
      <c r="Q882" s="72">
        <f t="shared" si="98"/>
        <v>0</v>
      </c>
      <c r="R882" s="1">
        <f t="shared" si="100"/>
        <v>0</v>
      </c>
      <c r="S882" s="72">
        <f t="shared" si="99"/>
        <v>0</v>
      </c>
      <c r="T882" s="72">
        <f t="shared" si="95"/>
        <v>0</v>
      </c>
      <c r="U882" s="72"/>
      <c r="V882" s="72"/>
    </row>
    <row r="883" spans="1:22" s="1" customFormat="1" x14ac:dyDescent="0.3">
      <c r="A883" s="83"/>
      <c r="B883" s="83"/>
      <c r="C883" s="83"/>
      <c r="D883" s="91"/>
      <c r="E883" s="83"/>
      <c r="F883" s="84"/>
      <c r="G883" s="91"/>
      <c r="H883" s="89"/>
      <c r="I883" s="89"/>
      <c r="J883" s="91"/>
      <c r="K883" s="88"/>
      <c r="L883" s="84"/>
      <c r="M883" s="118"/>
      <c r="N883" s="72">
        <f t="shared" si="96"/>
        <v>0</v>
      </c>
      <c r="O883" s="72">
        <f t="shared" si="94"/>
        <v>0</v>
      </c>
      <c r="P883" s="72">
        <f t="shared" si="97"/>
        <v>0</v>
      </c>
      <c r="Q883" s="72">
        <f t="shared" si="98"/>
        <v>0</v>
      </c>
      <c r="R883" s="1">
        <f t="shared" si="100"/>
        <v>0</v>
      </c>
      <c r="S883" s="72">
        <f t="shared" si="99"/>
        <v>0</v>
      </c>
      <c r="T883" s="72">
        <f t="shared" si="95"/>
        <v>0</v>
      </c>
      <c r="U883" s="72"/>
      <c r="V883" s="72"/>
    </row>
    <row r="884" spans="1:22" s="1" customFormat="1" x14ac:dyDescent="0.3">
      <c r="A884" s="83"/>
      <c r="B884" s="83"/>
      <c r="C884" s="83"/>
      <c r="D884" s="91"/>
      <c r="E884" s="83"/>
      <c r="F884" s="84"/>
      <c r="G884" s="91"/>
      <c r="H884" s="89"/>
      <c r="I884" s="89"/>
      <c r="J884" s="91"/>
      <c r="K884" s="88"/>
      <c r="L884" s="84"/>
      <c r="M884" s="118"/>
      <c r="N884" s="72">
        <f t="shared" si="96"/>
        <v>0</v>
      </c>
      <c r="O884" s="72">
        <f t="shared" si="94"/>
        <v>0</v>
      </c>
      <c r="P884" s="72">
        <f t="shared" si="97"/>
        <v>0</v>
      </c>
      <c r="Q884" s="72">
        <f t="shared" si="98"/>
        <v>0</v>
      </c>
      <c r="R884" s="1">
        <f t="shared" si="100"/>
        <v>0</v>
      </c>
      <c r="S884" s="72">
        <f t="shared" si="99"/>
        <v>0</v>
      </c>
      <c r="T884" s="72">
        <f t="shared" si="95"/>
        <v>0</v>
      </c>
      <c r="U884" s="72"/>
      <c r="V884" s="72"/>
    </row>
    <row r="885" spans="1:22" s="1" customFormat="1" x14ac:dyDescent="0.3">
      <c r="A885" s="83"/>
      <c r="B885" s="83"/>
      <c r="C885" s="83"/>
      <c r="D885" s="91"/>
      <c r="E885" s="83"/>
      <c r="F885" s="84"/>
      <c r="G885" s="91"/>
      <c r="H885" s="89"/>
      <c r="I885" s="89"/>
      <c r="J885" s="91"/>
      <c r="K885" s="88"/>
      <c r="L885" s="84"/>
      <c r="M885" s="118"/>
      <c r="N885" s="72">
        <f t="shared" si="96"/>
        <v>0</v>
      </c>
      <c r="O885" s="72">
        <f t="shared" si="94"/>
        <v>0</v>
      </c>
      <c r="P885" s="72">
        <f t="shared" si="97"/>
        <v>0</v>
      </c>
      <c r="Q885" s="72">
        <f t="shared" si="98"/>
        <v>0</v>
      </c>
      <c r="R885" s="1">
        <f t="shared" si="100"/>
        <v>0</v>
      </c>
      <c r="S885" s="72">
        <f t="shared" si="99"/>
        <v>0</v>
      </c>
      <c r="T885" s="72">
        <f t="shared" si="95"/>
        <v>0</v>
      </c>
      <c r="U885" s="72"/>
      <c r="V885" s="72"/>
    </row>
    <row r="886" spans="1:22" s="1" customFormat="1" x14ac:dyDescent="0.3">
      <c r="A886" s="83"/>
      <c r="B886" s="83"/>
      <c r="C886" s="83"/>
      <c r="D886" s="91"/>
      <c r="E886" s="83"/>
      <c r="F886" s="84"/>
      <c r="G886" s="91"/>
      <c r="H886" s="89"/>
      <c r="I886" s="89"/>
      <c r="J886" s="91"/>
      <c r="K886" s="88"/>
      <c r="L886" s="84"/>
      <c r="M886" s="118"/>
      <c r="N886" s="72">
        <f t="shared" si="96"/>
        <v>0</v>
      </c>
      <c r="O886" s="72">
        <f t="shared" ref="O886:O949" si="101">IF(AND(A886&gt;0,B886&lt;&gt;""),IF(C886="",1,0),0)</f>
        <v>0</v>
      </c>
      <c r="P886" s="72">
        <f t="shared" si="97"/>
        <v>0</v>
      </c>
      <c r="Q886" s="72">
        <f t="shared" si="98"/>
        <v>0</v>
      </c>
      <c r="R886" s="1">
        <f t="shared" si="100"/>
        <v>0</v>
      </c>
      <c r="S886" s="72">
        <f t="shared" si="99"/>
        <v>0</v>
      </c>
      <c r="T886" s="72">
        <f t="shared" si="95"/>
        <v>0</v>
      </c>
      <c r="U886" s="72"/>
      <c r="V886" s="72"/>
    </row>
    <row r="887" spans="1:22" s="1" customFormat="1" x14ac:dyDescent="0.3">
      <c r="A887" s="83"/>
      <c r="B887" s="83"/>
      <c r="C887" s="83"/>
      <c r="D887" s="91"/>
      <c r="E887" s="83"/>
      <c r="F887" s="84"/>
      <c r="G887" s="91"/>
      <c r="H887" s="89"/>
      <c r="I887" s="89"/>
      <c r="J887" s="91"/>
      <c r="K887" s="88"/>
      <c r="L887" s="84"/>
      <c r="M887" s="118"/>
      <c r="N887" s="72">
        <f t="shared" si="96"/>
        <v>0</v>
      </c>
      <c r="O887" s="72">
        <f t="shared" si="101"/>
        <v>0</v>
      </c>
      <c r="P887" s="72">
        <f t="shared" si="97"/>
        <v>0</v>
      </c>
      <c r="Q887" s="72">
        <f t="shared" si="98"/>
        <v>0</v>
      </c>
      <c r="R887" s="1">
        <f t="shared" si="100"/>
        <v>0</v>
      </c>
      <c r="S887" s="72">
        <f t="shared" si="99"/>
        <v>0</v>
      </c>
      <c r="T887" s="72">
        <f t="shared" si="95"/>
        <v>0</v>
      </c>
      <c r="U887" s="72"/>
      <c r="V887" s="72"/>
    </row>
    <row r="888" spans="1:22" s="1" customFormat="1" x14ac:dyDescent="0.3">
      <c r="A888" s="83"/>
      <c r="B888" s="83"/>
      <c r="C888" s="83"/>
      <c r="D888" s="91"/>
      <c r="E888" s="83"/>
      <c r="F888" s="84"/>
      <c r="G888" s="91"/>
      <c r="H888" s="89"/>
      <c r="I888" s="89"/>
      <c r="J888" s="91"/>
      <c r="K888" s="88"/>
      <c r="L888" s="84"/>
      <c r="M888" s="118"/>
      <c r="N888" s="72">
        <f t="shared" si="96"/>
        <v>0</v>
      </c>
      <c r="O888" s="72">
        <f t="shared" si="101"/>
        <v>0</v>
      </c>
      <c r="P888" s="72">
        <f t="shared" si="97"/>
        <v>0</v>
      </c>
      <c r="Q888" s="72">
        <f t="shared" si="98"/>
        <v>0</v>
      </c>
      <c r="R888" s="1">
        <f t="shared" si="100"/>
        <v>0</v>
      </c>
      <c r="S888" s="72">
        <f t="shared" si="99"/>
        <v>0</v>
      </c>
      <c r="T888" s="72">
        <f t="shared" si="95"/>
        <v>0</v>
      </c>
      <c r="U888" s="72"/>
      <c r="V888" s="72"/>
    </row>
    <row r="889" spans="1:22" s="1" customFormat="1" x14ac:dyDescent="0.3">
      <c r="A889" s="83"/>
      <c r="B889" s="83"/>
      <c r="C889" s="83"/>
      <c r="D889" s="91"/>
      <c r="E889" s="83"/>
      <c r="F889" s="84"/>
      <c r="G889" s="91"/>
      <c r="H889" s="89"/>
      <c r="I889" s="89"/>
      <c r="J889" s="91"/>
      <c r="K889" s="88"/>
      <c r="L889" s="84"/>
      <c r="M889" s="118"/>
      <c r="N889" s="72">
        <f t="shared" si="96"/>
        <v>0</v>
      </c>
      <c r="O889" s="72">
        <f t="shared" si="101"/>
        <v>0</v>
      </c>
      <c r="P889" s="72">
        <f t="shared" si="97"/>
        <v>0</v>
      </c>
      <c r="Q889" s="72">
        <f t="shared" si="98"/>
        <v>0</v>
      </c>
      <c r="R889" s="1">
        <f t="shared" si="100"/>
        <v>0</v>
      </c>
      <c r="S889" s="72">
        <f t="shared" si="99"/>
        <v>0</v>
      </c>
      <c r="T889" s="72">
        <f t="shared" si="95"/>
        <v>0</v>
      </c>
      <c r="U889" s="72"/>
      <c r="V889" s="72"/>
    </row>
    <row r="890" spans="1:22" s="1" customFormat="1" x14ac:dyDescent="0.3">
      <c r="A890" s="83"/>
      <c r="B890" s="83"/>
      <c r="C890" s="83"/>
      <c r="D890" s="91"/>
      <c r="E890" s="83"/>
      <c r="F890" s="84"/>
      <c r="G890" s="91"/>
      <c r="H890" s="89"/>
      <c r="I890" s="89"/>
      <c r="J890" s="91"/>
      <c r="K890" s="88"/>
      <c r="L890" s="84"/>
      <c r="M890" s="118"/>
      <c r="N890" s="72">
        <f t="shared" si="96"/>
        <v>0</v>
      </c>
      <c r="O890" s="72">
        <f t="shared" si="101"/>
        <v>0</v>
      </c>
      <c r="P890" s="72">
        <f t="shared" si="97"/>
        <v>0</v>
      </c>
      <c r="Q890" s="72">
        <f t="shared" si="98"/>
        <v>0</v>
      </c>
      <c r="R890" s="1">
        <f t="shared" si="100"/>
        <v>0</v>
      </c>
      <c r="S890" s="72">
        <f t="shared" si="99"/>
        <v>0</v>
      </c>
      <c r="T890" s="72">
        <f t="shared" si="95"/>
        <v>0</v>
      </c>
      <c r="U890" s="72"/>
      <c r="V890" s="72"/>
    </row>
    <row r="891" spans="1:22" s="1" customFormat="1" x14ac:dyDescent="0.3">
      <c r="A891" s="83"/>
      <c r="B891" s="83"/>
      <c r="C891" s="83"/>
      <c r="D891" s="91"/>
      <c r="E891" s="83"/>
      <c r="F891" s="84"/>
      <c r="G891" s="91"/>
      <c r="H891" s="89"/>
      <c r="I891" s="89"/>
      <c r="J891" s="91"/>
      <c r="K891" s="88"/>
      <c r="L891" s="84"/>
      <c r="M891" s="118"/>
      <c r="N891" s="72">
        <f t="shared" si="96"/>
        <v>0</v>
      </c>
      <c r="O891" s="72">
        <f t="shared" si="101"/>
        <v>0</v>
      </c>
      <c r="P891" s="72">
        <f t="shared" si="97"/>
        <v>0</v>
      </c>
      <c r="Q891" s="72">
        <f t="shared" si="98"/>
        <v>0</v>
      </c>
      <c r="R891" s="1">
        <f t="shared" si="100"/>
        <v>0</v>
      </c>
      <c r="S891" s="72">
        <f t="shared" si="99"/>
        <v>0</v>
      </c>
      <c r="T891" s="72">
        <f t="shared" si="95"/>
        <v>0</v>
      </c>
      <c r="U891" s="72"/>
      <c r="V891" s="72"/>
    </row>
    <row r="892" spans="1:22" s="1" customFormat="1" x14ac:dyDescent="0.3">
      <c r="A892" s="83"/>
      <c r="B892" s="83"/>
      <c r="C892" s="83"/>
      <c r="D892" s="91"/>
      <c r="E892" s="83"/>
      <c r="F892" s="84"/>
      <c r="G892" s="91"/>
      <c r="H892" s="89"/>
      <c r="I892" s="89"/>
      <c r="J892" s="91"/>
      <c r="K892" s="88"/>
      <c r="L892" s="84"/>
      <c r="M892" s="118"/>
      <c r="N892" s="72">
        <f t="shared" si="96"/>
        <v>0</v>
      </c>
      <c r="O892" s="72">
        <f t="shared" si="101"/>
        <v>0</v>
      </c>
      <c r="P892" s="72">
        <f t="shared" si="97"/>
        <v>0</v>
      </c>
      <c r="Q892" s="72">
        <f t="shared" si="98"/>
        <v>0</v>
      </c>
      <c r="R892" s="1">
        <f t="shared" si="100"/>
        <v>0</v>
      </c>
      <c r="S892" s="72">
        <f t="shared" si="99"/>
        <v>0</v>
      </c>
      <c r="T892" s="72">
        <f t="shared" si="95"/>
        <v>0</v>
      </c>
      <c r="U892" s="72"/>
      <c r="V892" s="72"/>
    </row>
    <row r="893" spans="1:22" s="1" customFormat="1" x14ac:dyDescent="0.3">
      <c r="A893" s="83"/>
      <c r="B893" s="83"/>
      <c r="C893" s="83"/>
      <c r="D893" s="91"/>
      <c r="E893" s="83"/>
      <c r="F893" s="84"/>
      <c r="G893" s="91"/>
      <c r="H893" s="89"/>
      <c r="I893" s="89"/>
      <c r="J893" s="91"/>
      <c r="K893" s="88"/>
      <c r="L893" s="84"/>
      <c r="M893" s="118"/>
      <c r="N893" s="72">
        <f t="shared" si="96"/>
        <v>0</v>
      </c>
      <c r="O893" s="72">
        <f t="shared" si="101"/>
        <v>0</v>
      </c>
      <c r="P893" s="72">
        <f t="shared" si="97"/>
        <v>0</v>
      </c>
      <c r="Q893" s="72">
        <f t="shared" si="98"/>
        <v>0</v>
      </c>
      <c r="R893" s="1">
        <f t="shared" si="100"/>
        <v>0</v>
      </c>
      <c r="S893" s="72">
        <f t="shared" si="99"/>
        <v>0</v>
      </c>
      <c r="T893" s="72">
        <f t="shared" si="95"/>
        <v>0</v>
      </c>
      <c r="U893" s="72"/>
      <c r="V893" s="72"/>
    </row>
    <row r="894" spans="1:22" s="1" customFormat="1" x14ac:dyDescent="0.3">
      <c r="A894" s="83"/>
      <c r="B894" s="83"/>
      <c r="C894" s="83"/>
      <c r="D894" s="91"/>
      <c r="E894" s="83"/>
      <c r="F894" s="84"/>
      <c r="G894" s="91"/>
      <c r="H894" s="89"/>
      <c r="I894" s="89"/>
      <c r="J894" s="91"/>
      <c r="K894" s="88"/>
      <c r="L894" s="84"/>
      <c r="M894" s="118"/>
      <c r="N894" s="72">
        <f t="shared" si="96"/>
        <v>0</v>
      </c>
      <c r="O894" s="72">
        <f t="shared" si="101"/>
        <v>0</v>
      </c>
      <c r="P894" s="72">
        <f t="shared" si="97"/>
        <v>0</v>
      </c>
      <c r="Q894" s="72">
        <f t="shared" si="98"/>
        <v>0</v>
      </c>
      <c r="R894" s="1">
        <f t="shared" si="100"/>
        <v>0</v>
      </c>
      <c r="S894" s="72">
        <f t="shared" si="99"/>
        <v>0</v>
      </c>
      <c r="T894" s="72">
        <f t="shared" si="95"/>
        <v>0</v>
      </c>
      <c r="U894" s="72"/>
      <c r="V894" s="72"/>
    </row>
    <row r="895" spans="1:22" s="1" customFormat="1" x14ac:dyDescent="0.3">
      <c r="A895" s="83"/>
      <c r="B895" s="83"/>
      <c r="C895" s="83"/>
      <c r="D895" s="91"/>
      <c r="E895" s="83"/>
      <c r="F895" s="84"/>
      <c r="G895" s="91"/>
      <c r="H895" s="89"/>
      <c r="I895" s="89"/>
      <c r="J895" s="91"/>
      <c r="K895" s="88"/>
      <c r="L895" s="84"/>
      <c r="M895" s="118"/>
      <c r="N895" s="72">
        <f t="shared" si="96"/>
        <v>0</v>
      </c>
      <c r="O895" s="72">
        <f t="shared" si="101"/>
        <v>0</v>
      </c>
      <c r="P895" s="72">
        <f t="shared" si="97"/>
        <v>0</v>
      </c>
      <c r="Q895" s="72">
        <f t="shared" si="98"/>
        <v>0</v>
      </c>
      <c r="R895" s="1">
        <f t="shared" si="100"/>
        <v>0</v>
      </c>
      <c r="S895" s="72">
        <f t="shared" si="99"/>
        <v>0</v>
      </c>
      <c r="T895" s="72">
        <f t="shared" si="95"/>
        <v>0</v>
      </c>
      <c r="U895" s="72"/>
      <c r="V895" s="72"/>
    </row>
    <row r="896" spans="1:22" s="1" customFormat="1" x14ac:dyDescent="0.3">
      <c r="A896" s="83"/>
      <c r="B896" s="83"/>
      <c r="C896" s="83"/>
      <c r="D896" s="91"/>
      <c r="E896" s="83"/>
      <c r="F896" s="84"/>
      <c r="G896" s="91"/>
      <c r="H896" s="89"/>
      <c r="I896" s="89"/>
      <c r="J896" s="91"/>
      <c r="K896" s="88"/>
      <c r="L896" s="84"/>
      <c r="M896" s="118"/>
      <c r="N896" s="72">
        <f t="shared" si="96"/>
        <v>0</v>
      </c>
      <c r="O896" s="72">
        <f t="shared" si="101"/>
        <v>0</v>
      </c>
      <c r="P896" s="72">
        <f t="shared" si="97"/>
        <v>0</v>
      </c>
      <c r="Q896" s="72">
        <f t="shared" si="98"/>
        <v>0</v>
      </c>
      <c r="R896" s="1">
        <f t="shared" si="100"/>
        <v>0</v>
      </c>
      <c r="S896" s="72">
        <f t="shared" si="99"/>
        <v>0</v>
      </c>
      <c r="T896" s="72">
        <f t="shared" si="95"/>
        <v>0</v>
      </c>
      <c r="U896" s="72"/>
      <c r="V896" s="72"/>
    </row>
    <row r="897" spans="1:22" s="1" customFormat="1" x14ac:dyDescent="0.3">
      <c r="A897" s="83"/>
      <c r="B897" s="83"/>
      <c r="C897" s="83"/>
      <c r="D897" s="91"/>
      <c r="E897" s="83"/>
      <c r="F897" s="84"/>
      <c r="G897" s="91"/>
      <c r="H897" s="89"/>
      <c r="I897" s="89"/>
      <c r="J897" s="91"/>
      <c r="K897" s="88"/>
      <c r="L897" s="84"/>
      <c r="M897" s="118"/>
      <c r="N897" s="72">
        <f t="shared" si="96"/>
        <v>0</v>
      </c>
      <c r="O897" s="72">
        <f t="shared" si="101"/>
        <v>0</v>
      </c>
      <c r="P897" s="72">
        <f t="shared" si="97"/>
        <v>0</v>
      </c>
      <c r="Q897" s="72">
        <f t="shared" si="98"/>
        <v>0</v>
      </c>
      <c r="R897" s="1">
        <f t="shared" si="100"/>
        <v>0</v>
      </c>
      <c r="S897" s="72">
        <f t="shared" si="99"/>
        <v>0</v>
      </c>
      <c r="T897" s="72">
        <f t="shared" si="95"/>
        <v>0</v>
      </c>
      <c r="U897" s="72"/>
      <c r="V897" s="72"/>
    </row>
    <row r="898" spans="1:22" s="1" customFormat="1" x14ac:dyDescent="0.3">
      <c r="A898" s="83"/>
      <c r="B898" s="83"/>
      <c r="C898" s="83"/>
      <c r="D898" s="91"/>
      <c r="E898" s="83"/>
      <c r="F898" s="84"/>
      <c r="G898" s="91"/>
      <c r="H898" s="89"/>
      <c r="I898" s="89"/>
      <c r="J898" s="91"/>
      <c r="K898" s="88"/>
      <c r="L898" s="84"/>
      <c r="M898" s="118"/>
      <c r="N898" s="72">
        <f t="shared" si="96"/>
        <v>0</v>
      </c>
      <c r="O898" s="72">
        <f t="shared" si="101"/>
        <v>0</v>
      </c>
      <c r="P898" s="72">
        <f t="shared" si="97"/>
        <v>0</v>
      </c>
      <c r="Q898" s="72">
        <f t="shared" si="98"/>
        <v>0</v>
      </c>
      <c r="R898" s="1">
        <f t="shared" si="100"/>
        <v>0</v>
      </c>
      <c r="S898" s="72">
        <f t="shared" si="99"/>
        <v>0</v>
      </c>
      <c r="T898" s="72">
        <f t="shared" si="95"/>
        <v>0</v>
      </c>
      <c r="U898" s="72"/>
      <c r="V898" s="72"/>
    </row>
    <row r="899" spans="1:22" s="1" customFormat="1" x14ac:dyDescent="0.3">
      <c r="A899" s="83"/>
      <c r="B899" s="83"/>
      <c r="C899" s="83"/>
      <c r="D899" s="91"/>
      <c r="E899" s="83"/>
      <c r="F899" s="84"/>
      <c r="G899" s="91"/>
      <c r="H899" s="89"/>
      <c r="I899" s="89"/>
      <c r="J899" s="91"/>
      <c r="K899" s="88"/>
      <c r="L899" s="84"/>
      <c r="M899" s="118"/>
      <c r="N899" s="72">
        <f t="shared" si="96"/>
        <v>0</v>
      </c>
      <c r="O899" s="72">
        <f t="shared" si="101"/>
        <v>0</v>
      </c>
      <c r="P899" s="72">
        <f t="shared" si="97"/>
        <v>0</v>
      </c>
      <c r="Q899" s="72">
        <f t="shared" si="98"/>
        <v>0</v>
      </c>
      <c r="R899" s="1">
        <f t="shared" si="100"/>
        <v>0</v>
      </c>
      <c r="S899" s="72">
        <f t="shared" si="99"/>
        <v>0</v>
      </c>
      <c r="T899" s="72">
        <f t="shared" si="95"/>
        <v>0</v>
      </c>
      <c r="U899" s="72"/>
      <c r="V899" s="72"/>
    </row>
    <row r="900" spans="1:22" s="1" customFormat="1" x14ac:dyDescent="0.3">
      <c r="A900" s="83"/>
      <c r="B900" s="83"/>
      <c r="C900" s="83"/>
      <c r="D900" s="91"/>
      <c r="E900" s="83"/>
      <c r="F900" s="84"/>
      <c r="G900" s="91"/>
      <c r="H900" s="89"/>
      <c r="I900" s="89"/>
      <c r="J900" s="91"/>
      <c r="K900" s="88"/>
      <c r="L900" s="84"/>
      <c r="M900" s="118"/>
      <c r="N900" s="72">
        <f t="shared" si="96"/>
        <v>0</v>
      </c>
      <c r="O900" s="72">
        <f t="shared" si="101"/>
        <v>0</v>
      </c>
      <c r="P900" s="72">
        <f t="shared" si="97"/>
        <v>0</v>
      </c>
      <c r="Q900" s="72">
        <f t="shared" si="98"/>
        <v>0</v>
      </c>
      <c r="R900" s="1">
        <f t="shared" si="100"/>
        <v>0</v>
      </c>
      <c r="S900" s="72">
        <f t="shared" si="99"/>
        <v>0</v>
      </c>
      <c r="T900" s="72">
        <f t="shared" si="95"/>
        <v>0</v>
      </c>
      <c r="U900" s="72"/>
      <c r="V900" s="72"/>
    </row>
    <row r="901" spans="1:22" s="1" customFormat="1" x14ac:dyDescent="0.3">
      <c r="A901" s="83"/>
      <c r="B901" s="83"/>
      <c r="C901" s="83"/>
      <c r="D901" s="91"/>
      <c r="E901" s="83"/>
      <c r="F901" s="84"/>
      <c r="G901" s="91"/>
      <c r="H901" s="89"/>
      <c r="I901" s="89"/>
      <c r="J901" s="91"/>
      <c r="K901" s="88"/>
      <c r="L901" s="84"/>
      <c r="M901" s="118"/>
      <c r="N901" s="72">
        <f t="shared" si="96"/>
        <v>0</v>
      </c>
      <c r="O901" s="72">
        <f t="shared" si="101"/>
        <v>0</v>
      </c>
      <c r="P901" s="72">
        <f t="shared" si="97"/>
        <v>0</v>
      </c>
      <c r="Q901" s="72">
        <f t="shared" si="98"/>
        <v>0</v>
      </c>
      <c r="R901" s="1">
        <f t="shared" si="100"/>
        <v>0</v>
      </c>
      <c r="S901" s="72">
        <f t="shared" si="99"/>
        <v>0</v>
      </c>
      <c r="T901" s="72">
        <f t="shared" si="95"/>
        <v>0</v>
      </c>
      <c r="U901" s="72"/>
      <c r="V901" s="72"/>
    </row>
    <row r="902" spans="1:22" s="1" customFormat="1" x14ac:dyDescent="0.3">
      <c r="A902" s="83"/>
      <c r="B902" s="83"/>
      <c r="C902" s="83"/>
      <c r="D902" s="91"/>
      <c r="E902" s="83"/>
      <c r="F902" s="84"/>
      <c r="G902" s="91"/>
      <c r="H902" s="89"/>
      <c r="I902" s="89"/>
      <c r="J902" s="91"/>
      <c r="K902" s="88"/>
      <c r="L902" s="84"/>
      <c r="M902" s="118"/>
      <c r="N902" s="72">
        <f t="shared" si="96"/>
        <v>0</v>
      </c>
      <c r="O902" s="72">
        <f t="shared" si="101"/>
        <v>0</v>
      </c>
      <c r="P902" s="72">
        <f t="shared" si="97"/>
        <v>0</v>
      </c>
      <c r="Q902" s="72">
        <f t="shared" si="98"/>
        <v>0</v>
      </c>
      <c r="R902" s="1">
        <f t="shared" si="100"/>
        <v>0</v>
      </c>
      <c r="S902" s="72">
        <f t="shared" si="99"/>
        <v>0</v>
      </c>
      <c r="T902" s="72">
        <f t="shared" si="95"/>
        <v>0</v>
      </c>
      <c r="U902" s="72"/>
      <c r="V902" s="72"/>
    </row>
    <row r="903" spans="1:22" s="1" customFormat="1" x14ac:dyDescent="0.3">
      <c r="A903" s="83"/>
      <c r="B903" s="83"/>
      <c r="C903" s="83"/>
      <c r="D903" s="91"/>
      <c r="E903" s="83"/>
      <c r="F903" s="84"/>
      <c r="G903" s="91"/>
      <c r="H903" s="89"/>
      <c r="I903" s="89"/>
      <c r="J903" s="91"/>
      <c r="K903" s="88"/>
      <c r="L903" s="84"/>
      <c r="M903" s="118"/>
      <c r="N903" s="72">
        <f t="shared" si="96"/>
        <v>0</v>
      </c>
      <c r="O903" s="72">
        <f t="shared" si="101"/>
        <v>0</v>
      </c>
      <c r="P903" s="72">
        <f t="shared" si="97"/>
        <v>0</v>
      </c>
      <c r="Q903" s="72">
        <f t="shared" si="98"/>
        <v>0</v>
      </c>
      <c r="R903" s="1">
        <f t="shared" si="100"/>
        <v>0</v>
      </c>
      <c r="S903" s="72">
        <f t="shared" si="99"/>
        <v>0</v>
      </c>
      <c r="T903" s="72">
        <f t="shared" ref="T903:T966" si="102">IF(B903&lt;&gt;"",IF(SUM(G903:J903)&gt;0,0,IF(D903&gt;0,0,1)),0)</f>
        <v>0</v>
      </c>
      <c r="U903" s="72"/>
      <c r="V903" s="72"/>
    </row>
    <row r="904" spans="1:22" s="1" customFormat="1" x14ac:dyDescent="0.3">
      <c r="A904" s="83"/>
      <c r="B904" s="83"/>
      <c r="C904" s="83"/>
      <c r="D904" s="91"/>
      <c r="E904" s="83"/>
      <c r="F904" s="84"/>
      <c r="G904" s="91"/>
      <c r="H904" s="89"/>
      <c r="I904" s="89"/>
      <c r="J904" s="91"/>
      <c r="K904" s="88"/>
      <c r="L904" s="84"/>
      <c r="M904" s="118"/>
      <c r="N904" s="72">
        <f t="shared" ref="N904:N967" si="103">IF(C904&lt;&gt;"",IF(B904="",1,0),0)</f>
        <v>0</v>
      </c>
      <c r="O904" s="72">
        <f t="shared" si="101"/>
        <v>0</v>
      </c>
      <c r="P904" s="72">
        <f t="shared" ref="P904:P967" si="104">IF(OR(H904&gt;0,G904&gt;0),IF(E904="",1,0),0)</f>
        <v>0</v>
      </c>
      <c r="Q904" s="72">
        <f t="shared" ref="Q904:Q967" si="105">IF(E904&lt;&gt;"",IF(F904&gt;0,0,1),0)</f>
        <v>0</v>
      </c>
      <c r="R904" s="1">
        <f t="shared" si="100"/>
        <v>0</v>
      </c>
      <c r="S904" s="72">
        <f t="shared" si="99"/>
        <v>0</v>
      </c>
      <c r="T904" s="72">
        <f t="shared" si="102"/>
        <v>0</v>
      </c>
      <c r="U904" s="72"/>
      <c r="V904" s="72"/>
    </row>
    <row r="905" spans="1:22" s="1" customFormat="1" x14ac:dyDescent="0.3">
      <c r="A905" s="83"/>
      <c r="B905" s="83"/>
      <c r="C905" s="83"/>
      <c r="D905" s="91"/>
      <c r="E905" s="83"/>
      <c r="F905" s="84"/>
      <c r="G905" s="91"/>
      <c r="H905" s="89"/>
      <c r="I905" s="89"/>
      <c r="J905" s="91"/>
      <c r="K905" s="88"/>
      <c r="L905" s="84"/>
      <c r="M905" s="118"/>
      <c r="N905" s="72">
        <f t="shared" si="103"/>
        <v>0</v>
      </c>
      <c r="O905" s="72">
        <f t="shared" si="101"/>
        <v>0</v>
      </c>
      <c r="P905" s="72">
        <f t="shared" si="104"/>
        <v>0</v>
      </c>
      <c r="Q905" s="72">
        <f t="shared" si="105"/>
        <v>0</v>
      </c>
      <c r="R905" s="1">
        <f t="shared" si="100"/>
        <v>0</v>
      </c>
      <c r="S905" s="72">
        <f t="shared" si="99"/>
        <v>0</v>
      </c>
      <c r="T905" s="72">
        <f t="shared" si="102"/>
        <v>0</v>
      </c>
      <c r="U905" s="72"/>
      <c r="V905" s="72"/>
    </row>
    <row r="906" spans="1:22" s="1" customFormat="1" x14ac:dyDescent="0.3">
      <c r="A906" s="83"/>
      <c r="B906" s="83"/>
      <c r="C906" s="83"/>
      <c r="D906" s="91"/>
      <c r="E906" s="83"/>
      <c r="F906" s="84"/>
      <c r="G906" s="91"/>
      <c r="H906" s="89"/>
      <c r="I906" s="89"/>
      <c r="J906" s="91"/>
      <c r="K906" s="88"/>
      <c r="L906" s="84"/>
      <c r="M906" s="118"/>
      <c r="N906" s="72">
        <f t="shared" si="103"/>
        <v>0</v>
      </c>
      <c r="O906" s="72">
        <f t="shared" si="101"/>
        <v>0</v>
      </c>
      <c r="P906" s="72">
        <f t="shared" si="104"/>
        <v>0</v>
      </c>
      <c r="Q906" s="72">
        <f t="shared" si="105"/>
        <v>0</v>
      </c>
      <c r="R906" s="1">
        <f t="shared" si="100"/>
        <v>0</v>
      </c>
      <c r="S906" s="72">
        <f t="shared" si="99"/>
        <v>0</v>
      </c>
      <c r="T906" s="72">
        <f t="shared" si="102"/>
        <v>0</v>
      </c>
      <c r="U906" s="72"/>
      <c r="V906" s="72"/>
    </row>
    <row r="907" spans="1:22" s="1" customFormat="1" x14ac:dyDescent="0.3">
      <c r="A907" s="83"/>
      <c r="B907" s="83"/>
      <c r="C907" s="83"/>
      <c r="D907" s="91"/>
      <c r="E907" s="83"/>
      <c r="F907" s="84"/>
      <c r="G907" s="91"/>
      <c r="H907" s="89"/>
      <c r="I907" s="89"/>
      <c r="J907" s="91"/>
      <c r="K907" s="88"/>
      <c r="L907" s="84"/>
      <c r="M907" s="118"/>
      <c r="N907" s="72">
        <f t="shared" si="103"/>
        <v>0</v>
      </c>
      <c r="O907" s="72">
        <f t="shared" si="101"/>
        <v>0</v>
      </c>
      <c r="P907" s="72">
        <f t="shared" si="104"/>
        <v>0</v>
      </c>
      <c r="Q907" s="72">
        <f t="shared" si="105"/>
        <v>0</v>
      </c>
      <c r="R907" s="1">
        <f t="shared" si="100"/>
        <v>0</v>
      </c>
      <c r="S907" s="72">
        <f t="shared" si="99"/>
        <v>0</v>
      </c>
      <c r="T907" s="72">
        <f t="shared" si="102"/>
        <v>0</v>
      </c>
      <c r="U907" s="72"/>
      <c r="V907" s="72"/>
    </row>
    <row r="908" spans="1:22" s="1" customFormat="1" x14ac:dyDescent="0.3">
      <c r="A908" s="83"/>
      <c r="B908" s="83"/>
      <c r="C908" s="83"/>
      <c r="D908" s="91"/>
      <c r="E908" s="83"/>
      <c r="F908" s="84"/>
      <c r="G908" s="91"/>
      <c r="H908" s="89"/>
      <c r="I908" s="89"/>
      <c r="J908" s="91"/>
      <c r="K908" s="88"/>
      <c r="L908" s="84"/>
      <c r="M908" s="118"/>
      <c r="N908" s="72">
        <f t="shared" si="103"/>
        <v>0</v>
      </c>
      <c r="O908" s="72">
        <f t="shared" si="101"/>
        <v>0</v>
      </c>
      <c r="P908" s="72">
        <f t="shared" si="104"/>
        <v>0</v>
      </c>
      <c r="Q908" s="72">
        <f t="shared" si="105"/>
        <v>0</v>
      </c>
      <c r="R908" s="1">
        <f t="shared" si="100"/>
        <v>0</v>
      </c>
      <c r="S908" s="72">
        <f t="shared" si="99"/>
        <v>0</v>
      </c>
      <c r="T908" s="72">
        <f t="shared" si="102"/>
        <v>0</v>
      </c>
      <c r="U908" s="72"/>
      <c r="V908" s="72"/>
    </row>
    <row r="909" spans="1:22" s="1" customFormat="1" x14ac:dyDescent="0.3">
      <c r="A909" s="83"/>
      <c r="B909" s="83"/>
      <c r="C909" s="83"/>
      <c r="D909" s="91"/>
      <c r="E909" s="83"/>
      <c r="F909" s="84"/>
      <c r="G909" s="91"/>
      <c r="H909" s="89"/>
      <c r="I909" s="89"/>
      <c r="J909" s="91"/>
      <c r="K909" s="88"/>
      <c r="L909" s="84"/>
      <c r="M909" s="118"/>
      <c r="N909" s="72">
        <f t="shared" si="103"/>
        <v>0</v>
      </c>
      <c r="O909" s="72">
        <f t="shared" si="101"/>
        <v>0</v>
      </c>
      <c r="P909" s="72">
        <f t="shared" si="104"/>
        <v>0</v>
      </c>
      <c r="Q909" s="72">
        <f t="shared" si="105"/>
        <v>0</v>
      </c>
      <c r="R909" s="1">
        <f t="shared" si="100"/>
        <v>0</v>
      </c>
      <c r="S909" s="72">
        <f t="shared" si="99"/>
        <v>0</v>
      </c>
      <c r="T909" s="72">
        <f t="shared" si="102"/>
        <v>0</v>
      </c>
      <c r="U909" s="72"/>
      <c r="V909" s="72"/>
    </row>
    <row r="910" spans="1:22" s="1" customFormat="1" x14ac:dyDescent="0.3">
      <c r="A910" s="83"/>
      <c r="B910" s="83"/>
      <c r="C910" s="83"/>
      <c r="D910" s="91"/>
      <c r="E910" s="83"/>
      <c r="F910" s="84"/>
      <c r="G910" s="91"/>
      <c r="H910" s="89"/>
      <c r="I910" s="89"/>
      <c r="J910" s="91"/>
      <c r="K910" s="88"/>
      <c r="L910" s="84"/>
      <c r="M910" s="118"/>
      <c r="N910" s="72">
        <f t="shared" si="103"/>
        <v>0</v>
      </c>
      <c r="O910" s="72">
        <f t="shared" si="101"/>
        <v>0</v>
      </c>
      <c r="P910" s="72">
        <f t="shared" si="104"/>
        <v>0</v>
      </c>
      <c r="Q910" s="72">
        <f t="shared" si="105"/>
        <v>0</v>
      </c>
      <c r="R910" s="1">
        <f t="shared" si="100"/>
        <v>0</v>
      </c>
      <c r="S910" s="72">
        <f t="shared" si="99"/>
        <v>0</v>
      </c>
      <c r="T910" s="72">
        <f t="shared" si="102"/>
        <v>0</v>
      </c>
      <c r="U910" s="72"/>
      <c r="V910" s="72"/>
    </row>
    <row r="911" spans="1:22" s="1" customFormat="1" x14ac:dyDescent="0.3">
      <c r="A911" s="83"/>
      <c r="B911" s="83"/>
      <c r="C911" s="83"/>
      <c r="D911" s="91"/>
      <c r="E911" s="83"/>
      <c r="F911" s="84"/>
      <c r="G911" s="91"/>
      <c r="H911" s="89"/>
      <c r="I911" s="89"/>
      <c r="J911" s="91"/>
      <c r="K911" s="88"/>
      <c r="L911" s="84"/>
      <c r="M911" s="118"/>
      <c r="N911" s="72">
        <f t="shared" si="103"/>
        <v>0</v>
      </c>
      <c r="O911" s="72">
        <f t="shared" si="101"/>
        <v>0</v>
      </c>
      <c r="P911" s="72">
        <f t="shared" si="104"/>
        <v>0</v>
      </c>
      <c r="Q911" s="72">
        <f t="shared" si="105"/>
        <v>0</v>
      </c>
      <c r="R911" s="1">
        <f t="shared" si="100"/>
        <v>0</v>
      </c>
      <c r="S911" s="72">
        <f t="shared" si="99"/>
        <v>0</v>
      </c>
      <c r="T911" s="72">
        <f t="shared" si="102"/>
        <v>0</v>
      </c>
      <c r="U911" s="72"/>
      <c r="V911" s="72"/>
    </row>
    <row r="912" spans="1:22" s="1" customFormat="1" x14ac:dyDescent="0.3">
      <c r="A912" s="83"/>
      <c r="B912" s="83"/>
      <c r="C912" s="83"/>
      <c r="D912" s="91"/>
      <c r="E912" s="83"/>
      <c r="F912" s="84"/>
      <c r="G912" s="91"/>
      <c r="H912" s="89"/>
      <c r="I912" s="89"/>
      <c r="J912" s="91"/>
      <c r="K912" s="88"/>
      <c r="L912" s="84"/>
      <c r="M912" s="118"/>
      <c r="N912" s="72">
        <f t="shared" si="103"/>
        <v>0</v>
      </c>
      <c r="O912" s="72">
        <f t="shared" si="101"/>
        <v>0</v>
      </c>
      <c r="P912" s="72">
        <f t="shared" si="104"/>
        <v>0</v>
      </c>
      <c r="Q912" s="72">
        <f t="shared" si="105"/>
        <v>0</v>
      </c>
      <c r="R912" s="1">
        <f t="shared" si="100"/>
        <v>0</v>
      </c>
      <c r="S912" s="72">
        <f t="shared" si="99"/>
        <v>0</v>
      </c>
      <c r="T912" s="72">
        <f t="shared" si="102"/>
        <v>0</v>
      </c>
      <c r="U912" s="72"/>
      <c r="V912" s="72"/>
    </row>
    <row r="913" spans="1:22" s="1" customFormat="1" x14ac:dyDescent="0.3">
      <c r="A913" s="83"/>
      <c r="B913" s="83"/>
      <c r="C913" s="83"/>
      <c r="D913" s="91"/>
      <c r="E913" s="83"/>
      <c r="F913" s="84"/>
      <c r="G913" s="91"/>
      <c r="H913" s="89"/>
      <c r="I913" s="89"/>
      <c r="J913" s="91"/>
      <c r="K913" s="88"/>
      <c r="L913" s="84"/>
      <c r="M913" s="118"/>
      <c r="N913" s="72">
        <f t="shared" si="103"/>
        <v>0</v>
      </c>
      <c r="O913" s="72">
        <f t="shared" si="101"/>
        <v>0</v>
      </c>
      <c r="P913" s="72">
        <f t="shared" si="104"/>
        <v>0</v>
      </c>
      <c r="Q913" s="72">
        <f t="shared" si="105"/>
        <v>0</v>
      </c>
      <c r="R913" s="1">
        <f t="shared" si="100"/>
        <v>0</v>
      </c>
      <c r="S913" s="72">
        <f t="shared" si="99"/>
        <v>0</v>
      </c>
      <c r="T913" s="72">
        <f t="shared" si="102"/>
        <v>0</v>
      </c>
      <c r="U913" s="72"/>
      <c r="V913" s="72"/>
    </row>
    <row r="914" spans="1:22" s="1" customFormat="1" x14ac:dyDescent="0.3">
      <c r="A914" s="83"/>
      <c r="B914" s="83"/>
      <c r="C914" s="83"/>
      <c r="D914" s="91"/>
      <c r="E914" s="83"/>
      <c r="F914" s="84"/>
      <c r="G914" s="91"/>
      <c r="H914" s="89"/>
      <c r="I914" s="89"/>
      <c r="J914" s="91"/>
      <c r="K914" s="88"/>
      <c r="L914" s="84"/>
      <c r="M914" s="118"/>
      <c r="N914" s="72">
        <f t="shared" si="103"/>
        <v>0</v>
      </c>
      <c r="O914" s="72">
        <f t="shared" si="101"/>
        <v>0</v>
      </c>
      <c r="P914" s="72">
        <f t="shared" si="104"/>
        <v>0</v>
      </c>
      <c r="Q914" s="72">
        <f t="shared" si="105"/>
        <v>0</v>
      </c>
      <c r="R914" s="1">
        <f t="shared" si="100"/>
        <v>0</v>
      </c>
      <c r="S914" s="72">
        <f t="shared" si="99"/>
        <v>0</v>
      </c>
      <c r="T914" s="72">
        <f t="shared" si="102"/>
        <v>0</v>
      </c>
      <c r="U914" s="72"/>
      <c r="V914" s="72"/>
    </row>
    <row r="915" spans="1:22" s="1" customFormat="1" x14ac:dyDescent="0.3">
      <c r="A915" s="83"/>
      <c r="B915" s="83"/>
      <c r="C915" s="83"/>
      <c r="D915" s="91"/>
      <c r="E915" s="83"/>
      <c r="F915" s="84"/>
      <c r="G915" s="91"/>
      <c r="H915" s="89"/>
      <c r="I915" s="89"/>
      <c r="J915" s="91"/>
      <c r="K915" s="88"/>
      <c r="L915" s="84"/>
      <c r="M915" s="118"/>
      <c r="N915" s="72">
        <f t="shared" si="103"/>
        <v>0</v>
      </c>
      <c r="O915" s="72">
        <f t="shared" si="101"/>
        <v>0</v>
      </c>
      <c r="P915" s="72">
        <f t="shared" si="104"/>
        <v>0</v>
      </c>
      <c r="Q915" s="72">
        <f t="shared" si="105"/>
        <v>0</v>
      </c>
      <c r="R915" s="1">
        <f t="shared" si="100"/>
        <v>0</v>
      </c>
      <c r="S915" s="72">
        <f t="shared" si="99"/>
        <v>0</v>
      </c>
      <c r="T915" s="72">
        <f t="shared" si="102"/>
        <v>0</v>
      </c>
      <c r="U915" s="72"/>
      <c r="V915" s="72"/>
    </row>
    <row r="916" spans="1:22" s="1" customFormat="1" x14ac:dyDescent="0.3">
      <c r="A916" s="83"/>
      <c r="B916" s="83"/>
      <c r="C916" s="83"/>
      <c r="D916" s="91"/>
      <c r="E916" s="83"/>
      <c r="F916" s="84"/>
      <c r="G916" s="91"/>
      <c r="H916" s="89"/>
      <c r="I916" s="89"/>
      <c r="J916" s="91"/>
      <c r="K916" s="88"/>
      <c r="L916" s="84"/>
      <c r="M916" s="118"/>
      <c r="N916" s="72">
        <f t="shared" si="103"/>
        <v>0</v>
      </c>
      <c r="O916" s="72">
        <f t="shared" si="101"/>
        <v>0</v>
      </c>
      <c r="P916" s="72">
        <f t="shared" si="104"/>
        <v>0</v>
      </c>
      <c r="Q916" s="72">
        <f t="shared" si="105"/>
        <v>0</v>
      </c>
      <c r="R916" s="1">
        <f t="shared" si="100"/>
        <v>0</v>
      </c>
      <c r="S916" s="72">
        <f t="shared" si="99"/>
        <v>0</v>
      </c>
      <c r="T916" s="72">
        <f t="shared" si="102"/>
        <v>0</v>
      </c>
      <c r="U916" s="72"/>
      <c r="V916" s="72"/>
    </row>
    <row r="917" spans="1:22" s="1" customFormat="1" x14ac:dyDescent="0.3">
      <c r="A917" s="83"/>
      <c r="B917" s="83"/>
      <c r="C917" s="83"/>
      <c r="D917" s="91"/>
      <c r="E917" s="83"/>
      <c r="F917" s="84"/>
      <c r="G917" s="91"/>
      <c r="H917" s="89"/>
      <c r="I917" s="89"/>
      <c r="J917" s="91"/>
      <c r="K917" s="88"/>
      <c r="L917" s="84"/>
      <c r="M917" s="118"/>
      <c r="N917" s="72">
        <f t="shared" si="103"/>
        <v>0</v>
      </c>
      <c r="O917" s="72">
        <f t="shared" si="101"/>
        <v>0</v>
      </c>
      <c r="P917" s="72">
        <f t="shared" si="104"/>
        <v>0</v>
      </c>
      <c r="Q917" s="72">
        <f t="shared" si="105"/>
        <v>0</v>
      </c>
      <c r="R917" s="1">
        <f t="shared" si="100"/>
        <v>0</v>
      </c>
      <c r="S917" s="72">
        <f t="shared" ref="S917:S980" si="106">IF(E917="Hourly rate",IF(H917&lt;&gt;"",0,1),0)</f>
        <v>0</v>
      </c>
      <c r="T917" s="72">
        <f t="shared" si="102"/>
        <v>0</v>
      </c>
      <c r="U917" s="72"/>
      <c r="V917" s="72"/>
    </row>
    <row r="918" spans="1:22" s="1" customFormat="1" x14ac:dyDescent="0.3">
      <c r="A918" s="83"/>
      <c r="B918" s="83"/>
      <c r="C918" s="83"/>
      <c r="D918" s="91"/>
      <c r="E918" s="83"/>
      <c r="F918" s="84"/>
      <c r="G918" s="91"/>
      <c r="H918" s="89"/>
      <c r="I918" s="89"/>
      <c r="J918" s="91"/>
      <c r="K918" s="88"/>
      <c r="L918" s="84"/>
      <c r="M918" s="118"/>
      <c r="N918" s="72">
        <f t="shared" si="103"/>
        <v>0</v>
      </c>
      <c r="O918" s="72">
        <f t="shared" si="101"/>
        <v>0</v>
      </c>
      <c r="P918" s="72">
        <f t="shared" si="104"/>
        <v>0</v>
      </c>
      <c r="Q918" s="72">
        <f t="shared" si="105"/>
        <v>0</v>
      </c>
      <c r="R918" s="1">
        <f t="shared" ref="R918:R981" si="107">IF(OR(E918="Part-time",E918="Full-time"),IF(G918&lt;&gt;"",0,1),0)</f>
        <v>0</v>
      </c>
      <c r="S918" s="72">
        <f t="shared" si="106"/>
        <v>0</v>
      </c>
      <c r="T918" s="72">
        <f t="shared" si="102"/>
        <v>0</v>
      </c>
      <c r="U918" s="72"/>
      <c r="V918" s="72"/>
    </row>
    <row r="919" spans="1:22" s="1" customFormat="1" x14ac:dyDescent="0.3">
      <c r="A919" s="83"/>
      <c r="B919" s="83"/>
      <c r="C919" s="83"/>
      <c r="D919" s="91"/>
      <c r="E919" s="83"/>
      <c r="F919" s="84"/>
      <c r="G919" s="91"/>
      <c r="H919" s="89"/>
      <c r="I919" s="89"/>
      <c r="J919" s="91"/>
      <c r="K919" s="88"/>
      <c r="L919" s="84"/>
      <c r="M919" s="118"/>
      <c r="N919" s="72">
        <f t="shared" si="103"/>
        <v>0</v>
      </c>
      <c r="O919" s="72">
        <f t="shared" si="101"/>
        <v>0</v>
      </c>
      <c r="P919" s="72">
        <f t="shared" si="104"/>
        <v>0</v>
      </c>
      <c r="Q919" s="72">
        <f t="shared" si="105"/>
        <v>0</v>
      </c>
      <c r="R919" s="1">
        <f t="shared" si="107"/>
        <v>0</v>
      </c>
      <c r="S919" s="72">
        <f t="shared" si="106"/>
        <v>0</v>
      </c>
      <c r="T919" s="72">
        <f t="shared" si="102"/>
        <v>0</v>
      </c>
      <c r="U919" s="72"/>
      <c r="V919" s="72"/>
    </row>
    <row r="920" spans="1:22" s="1" customFormat="1" x14ac:dyDescent="0.3">
      <c r="A920" s="83"/>
      <c r="B920" s="83"/>
      <c r="C920" s="83"/>
      <c r="D920" s="91"/>
      <c r="E920" s="83"/>
      <c r="F920" s="84"/>
      <c r="G920" s="91"/>
      <c r="H920" s="89"/>
      <c r="I920" s="89"/>
      <c r="J920" s="91"/>
      <c r="K920" s="88"/>
      <c r="L920" s="84"/>
      <c r="M920" s="118"/>
      <c r="N920" s="72">
        <f t="shared" si="103"/>
        <v>0</v>
      </c>
      <c r="O920" s="72">
        <f t="shared" si="101"/>
        <v>0</v>
      </c>
      <c r="P920" s="72">
        <f t="shared" si="104"/>
        <v>0</v>
      </c>
      <c r="Q920" s="72">
        <f t="shared" si="105"/>
        <v>0</v>
      </c>
      <c r="R920" s="1">
        <f t="shared" si="107"/>
        <v>0</v>
      </c>
      <c r="S920" s="72">
        <f t="shared" si="106"/>
        <v>0</v>
      </c>
      <c r="T920" s="72">
        <f t="shared" si="102"/>
        <v>0</v>
      </c>
      <c r="U920" s="72"/>
      <c r="V920" s="72"/>
    </row>
    <row r="921" spans="1:22" s="1" customFormat="1" x14ac:dyDescent="0.3">
      <c r="A921" s="83"/>
      <c r="B921" s="83"/>
      <c r="C921" s="83"/>
      <c r="D921" s="91"/>
      <c r="E921" s="83"/>
      <c r="F921" s="84"/>
      <c r="G921" s="91"/>
      <c r="H921" s="89"/>
      <c r="I921" s="89"/>
      <c r="J921" s="91"/>
      <c r="K921" s="88"/>
      <c r="L921" s="84"/>
      <c r="M921" s="118"/>
      <c r="N921" s="72">
        <f t="shared" si="103"/>
        <v>0</v>
      </c>
      <c r="O921" s="72">
        <f t="shared" si="101"/>
        <v>0</v>
      </c>
      <c r="P921" s="72">
        <f t="shared" si="104"/>
        <v>0</v>
      </c>
      <c r="Q921" s="72">
        <f t="shared" si="105"/>
        <v>0</v>
      </c>
      <c r="R921" s="1">
        <f t="shared" si="107"/>
        <v>0</v>
      </c>
      <c r="S921" s="72">
        <f t="shared" si="106"/>
        <v>0</v>
      </c>
      <c r="T921" s="72">
        <f t="shared" si="102"/>
        <v>0</v>
      </c>
      <c r="U921" s="72"/>
      <c r="V921" s="72"/>
    </row>
    <row r="922" spans="1:22" s="1" customFormat="1" x14ac:dyDescent="0.3">
      <c r="A922" s="83"/>
      <c r="B922" s="83"/>
      <c r="C922" s="83"/>
      <c r="D922" s="91"/>
      <c r="E922" s="83"/>
      <c r="F922" s="84"/>
      <c r="G922" s="91"/>
      <c r="H922" s="89"/>
      <c r="I922" s="89"/>
      <c r="J922" s="91"/>
      <c r="K922" s="88"/>
      <c r="L922" s="84"/>
      <c r="M922" s="118"/>
      <c r="N922" s="72">
        <f t="shared" si="103"/>
        <v>0</v>
      </c>
      <c r="O922" s="72">
        <f t="shared" si="101"/>
        <v>0</v>
      </c>
      <c r="P922" s="72">
        <f t="shared" si="104"/>
        <v>0</v>
      </c>
      <c r="Q922" s="72">
        <f t="shared" si="105"/>
        <v>0</v>
      </c>
      <c r="R922" s="1">
        <f t="shared" si="107"/>
        <v>0</v>
      </c>
      <c r="S922" s="72">
        <f t="shared" si="106"/>
        <v>0</v>
      </c>
      <c r="T922" s="72">
        <f t="shared" si="102"/>
        <v>0</v>
      </c>
      <c r="U922" s="72"/>
      <c r="V922" s="72"/>
    </row>
    <row r="923" spans="1:22" s="1" customFormat="1" x14ac:dyDescent="0.3">
      <c r="A923" s="83"/>
      <c r="B923" s="83"/>
      <c r="C923" s="83"/>
      <c r="D923" s="91"/>
      <c r="E923" s="83"/>
      <c r="F923" s="84"/>
      <c r="G923" s="91"/>
      <c r="H923" s="89"/>
      <c r="I923" s="89"/>
      <c r="J923" s="91"/>
      <c r="K923" s="88"/>
      <c r="L923" s="84"/>
      <c r="M923" s="118"/>
      <c r="N923" s="72">
        <f t="shared" si="103"/>
        <v>0</v>
      </c>
      <c r="O923" s="72">
        <f t="shared" si="101"/>
        <v>0</v>
      </c>
      <c r="P923" s="72">
        <f t="shared" si="104"/>
        <v>0</v>
      </c>
      <c r="Q923" s="72">
        <f t="shared" si="105"/>
        <v>0</v>
      </c>
      <c r="R923" s="1">
        <f t="shared" si="107"/>
        <v>0</v>
      </c>
      <c r="S923" s="72">
        <f t="shared" si="106"/>
        <v>0</v>
      </c>
      <c r="T923" s="72">
        <f t="shared" si="102"/>
        <v>0</v>
      </c>
      <c r="U923" s="72"/>
      <c r="V923" s="72"/>
    </row>
    <row r="924" spans="1:22" s="1" customFormat="1" x14ac:dyDescent="0.3">
      <c r="A924" s="83"/>
      <c r="B924" s="83"/>
      <c r="C924" s="83"/>
      <c r="D924" s="91"/>
      <c r="E924" s="83"/>
      <c r="F924" s="84"/>
      <c r="G924" s="91"/>
      <c r="H924" s="89"/>
      <c r="I924" s="89"/>
      <c r="J924" s="91"/>
      <c r="K924" s="88"/>
      <c r="L924" s="84"/>
      <c r="M924" s="118"/>
      <c r="N924" s="72">
        <f t="shared" si="103"/>
        <v>0</v>
      </c>
      <c r="O924" s="72">
        <f t="shared" si="101"/>
        <v>0</v>
      </c>
      <c r="P924" s="72">
        <f t="shared" si="104"/>
        <v>0</v>
      </c>
      <c r="Q924" s="72">
        <f t="shared" si="105"/>
        <v>0</v>
      </c>
      <c r="R924" s="1">
        <f t="shared" si="107"/>
        <v>0</v>
      </c>
      <c r="S924" s="72">
        <f t="shared" si="106"/>
        <v>0</v>
      </c>
      <c r="T924" s="72">
        <f t="shared" si="102"/>
        <v>0</v>
      </c>
      <c r="U924" s="72"/>
      <c r="V924" s="72"/>
    </row>
    <row r="925" spans="1:22" s="1" customFormat="1" x14ac:dyDescent="0.3">
      <c r="A925" s="83"/>
      <c r="B925" s="83"/>
      <c r="C925" s="83"/>
      <c r="D925" s="91"/>
      <c r="E925" s="83"/>
      <c r="F925" s="84"/>
      <c r="G925" s="91"/>
      <c r="H925" s="89"/>
      <c r="I925" s="89"/>
      <c r="J925" s="91"/>
      <c r="K925" s="88"/>
      <c r="L925" s="84"/>
      <c r="M925" s="118"/>
      <c r="N925" s="72">
        <f t="shared" si="103"/>
        <v>0</v>
      </c>
      <c r="O925" s="72">
        <f t="shared" si="101"/>
        <v>0</v>
      </c>
      <c r="P925" s="72">
        <f t="shared" si="104"/>
        <v>0</v>
      </c>
      <c r="Q925" s="72">
        <f t="shared" si="105"/>
        <v>0</v>
      </c>
      <c r="R925" s="1">
        <f t="shared" si="107"/>
        <v>0</v>
      </c>
      <c r="S925" s="72">
        <f t="shared" si="106"/>
        <v>0</v>
      </c>
      <c r="T925" s="72">
        <f t="shared" si="102"/>
        <v>0</v>
      </c>
      <c r="U925" s="72"/>
      <c r="V925" s="72"/>
    </row>
    <row r="926" spans="1:22" s="1" customFormat="1" x14ac:dyDescent="0.3">
      <c r="A926" s="83"/>
      <c r="B926" s="83"/>
      <c r="C926" s="83"/>
      <c r="D926" s="91"/>
      <c r="E926" s="83"/>
      <c r="F926" s="84"/>
      <c r="G926" s="91"/>
      <c r="H926" s="89"/>
      <c r="I926" s="89"/>
      <c r="J926" s="91"/>
      <c r="K926" s="88"/>
      <c r="L926" s="84"/>
      <c r="M926" s="118"/>
      <c r="N926" s="72">
        <f t="shared" si="103"/>
        <v>0</v>
      </c>
      <c r="O926" s="72">
        <f t="shared" si="101"/>
        <v>0</v>
      </c>
      <c r="P926" s="72">
        <f t="shared" si="104"/>
        <v>0</v>
      </c>
      <c r="Q926" s="72">
        <f t="shared" si="105"/>
        <v>0</v>
      </c>
      <c r="R926" s="1">
        <f t="shared" si="107"/>
        <v>0</v>
      </c>
      <c r="S926" s="72">
        <f t="shared" si="106"/>
        <v>0</v>
      </c>
      <c r="T926" s="72">
        <f t="shared" si="102"/>
        <v>0</v>
      </c>
      <c r="U926" s="72"/>
      <c r="V926" s="72"/>
    </row>
    <row r="927" spans="1:22" s="1" customFormat="1" x14ac:dyDescent="0.3">
      <c r="A927" s="83"/>
      <c r="B927" s="83"/>
      <c r="C927" s="83"/>
      <c r="D927" s="91"/>
      <c r="E927" s="83"/>
      <c r="F927" s="84"/>
      <c r="G927" s="91"/>
      <c r="H927" s="89"/>
      <c r="I927" s="89"/>
      <c r="J927" s="91"/>
      <c r="K927" s="88"/>
      <c r="L927" s="84"/>
      <c r="M927" s="118"/>
      <c r="N927" s="72">
        <f t="shared" si="103"/>
        <v>0</v>
      </c>
      <c r="O927" s="72">
        <f t="shared" si="101"/>
        <v>0</v>
      </c>
      <c r="P927" s="72">
        <f t="shared" si="104"/>
        <v>0</v>
      </c>
      <c r="Q927" s="72">
        <f t="shared" si="105"/>
        <v>0</v>
      </c>
      <c r="R927" s="1">
        <f t="shared" si="107"/>
        <v>0</v>
      </c>
      <c r="S927" s="72">
        <f t="shared" si="106"/>
        <v>0</v>
      </c>
      <c r="T927" s="72">
        <f t="shared" si="102"/>
        <v>0</v>
      </c>
      <c r="U927" s="72"/>
      <c r="V927" s="72"/>
    </row>
    <row r="928" spans="1:22" s="1" customFormat="1" x14ac:dyDescent="0.3">
      <c r="A928" s="83"/>
      <c r="B928" s="83"/>
      <c r="C928" s="83"/>
      <c r="D928" s="91"/>
      <c r="E928" s="83"/>
      <c r="F928" s="84"/>
      <c r="G928" s="91"/>
      <c r="H928" s="89"/>
      <c r="I928" s="89"/>
      <c r="J928" s="91"/>
      <c r="K928" s="88"/>
      <c r="L928" s="84"/>
      <c r="M928" s="118"/>
      <c r="N928" s="72">
        <f t="shared" si="103"/>
        <v>0</v>
      </c>
      <c r="O928" s="72">
        <f t="shared" si="101"/>
        <v>0</v>
      </c>
      <c r="P928" s="72">
        <f t="shared" si="104"/>
        <v>0</v>
      </c>
      <c r="Q928" s="72">
        <f t="shared" si="105"/>
        <v>0</v>
      </c>
      <c r="R928" s="1">
        <f t="shared" si="107"/>
        <v>0</v>
      </c>
      <c r="S928" s="72">
        <f t="shared" si="106"/>
        <v>0</v>
      </c>
      <c r="T928" s="72">
        <f t="shared" si="102"/>
        <v>0</v>
      </c>
      <c r="U928" s="72"/>
      <c r="V928" s="72"/>
    </row>
    <row r="929" spans="1:22" s="1" customFormat="1" x14ac:dyDescent="0.3">
      <c r="A929" s="83"/>
      <c r="B929" s="83"/>
      <c r="C929" s="83"/>
      <c r="D929" s="91"/>
      <c r="E929" s="83"/>
      <c r="F929" s="84"/>
      <c r="G929" s="91"/>
      <c r="H929" s="89"/>
      <c r="I929" s="89"/>
      <c r="J929" s="91"/>
      <c r="K929" s="88"/>
      <c r="L929" s="84"/>
      <c r="M929" s="118"/>
      <c r="N929" s="72">
        <f t="shared" si="103"/>
        <v>0</v>
      </c>
      <c r="O929" s="72">
        <f t="shared" si="101"/>
        <v>0</v>
      </c>
      <c r="P929" s="72">
        <f t="shared" si="104"/>
        <v>0</v>
      </c>
      <c r="Q929" s="72">
        <f t="shared" si="105"/>
        <v>0</v>
      </c>
      <c r="R929" s="1">
        <f t="shared" si="107"/>
        <v>0</v>
      </c>
      <c r="S929" s="72">
        <f t="shared" si="106"/>
        <v>0</v>
      </c>
      <c r="T929" s="72">
        <f t="shared" si="102"/>
        <v>0</v>
      </c>
      <c r="U929" s="72"/>
      <c r="V929" s="72"/>
    </row>
    <row r="930" spans="1:22" s="1" customFormat="1" x14ac:dyDescent="0.3">
      <c r="A930" s="83"/>
      <c r="B930" s="83"/>
      <c r="C930" s="83"/>
      <c r="D930" s="91"/>
      <c r="E930" s="83"/>
      <c r="F930" s="84"/>
      <c r="G930" s="91"/>
      <c r="H930" s="89"/>
      <c r="I930" s="89"/>
      <c r="J930" s="91"/>
      <c r="K930" s="88"/>
      <c r="L930" s="84"/>
      <c r="M930" s="118"/>
      <c r="N930" s="72">
        <f t="shared" si="103"/>
        <v>0</v>
      </c>
      <c r="O930" s="72">
        <f t="shared" si="101"/>
        <v>0</v>
      </c>
      <c r="P930" s="72">
        <f t="shared" si="104"/>
        <v>0</v>
      </c>
      <c r="Q930" s="72">
        <f t="shared" si="105"/>
        <v>0</v>
      </c>
      <c r="R930" s="1">
        <f t="shared" si="107"/>
        <v>0</v>
      </c>
      <c r="S930" s="72">
        <f t="shared" si="106"/>
        <v>0</v>
      </c>
      <c r="T930" s="72">
        <f t="shared" si="102"/>
        <v>0</v>
      </c>
      <c r="U930" s="72"/>
      <c r="V930" s="72"/>
    </row>
    <row r="931" spans="1:22" s="1" customFormat="1" x14ac:dyDescent="0.3">
      <c r="A931" s="83"/>
      <c r="B931" s="83"/>
      <c r="C931" s="83"/>
      <c r="D931" s="91"/>
      <c r="E931" s="83"/>
      <c r="F931" s="84"/>
      <c r="G931" s="91"/>
      <c r="H931" s="89"/>
      <c r="I931" s="89"/>
      <c r="J931" s="91"/>
      <c r="K931" s="88"/>
      <c r="L931" s="84"/>
      <c r="M931" s="118"/>
      <c r="N931" s="72">
        <f t="shared" si="103"/>
        <v>0</v>
      </c>
      <c r="O931" s="72">
        <f t="shared" si="101"/>
        <v>0</v>
      </c>
      <c r="P931" s="72">
        <f t="shared" si="104"/>
        <v>0</v>
      </c>
      <c r="Q931" s="72">
        <f t="shared" si="105"/>
        <v>0</v>
      </c>
      <c r="R931" s="1">
        <f t="shared" si="107"/>
        <v>0</v>
      </c>
      <c r="S931" s="72">
        <f t="shared" si="106"/>
        <v>0</v>
      </c>
      <c r="T931" s="72">
        <f t="shared" si="102"/>
        <v>0</v>
      </c>
      <c r="U931" s="72"/>
      <c r="V931" s="72"/>
    </row>
    <row r="932" spans="1:22" s="1" customFormat="1" x14ac:dyDescent="0.3">
      <c r="A932" s="83"/>
      <c r="B932" s="83"/>
      <c r="C932" s="83"/>
      <c r="D932" s="91"/>
      <c r="E932" s="83"/>
      <c r="F932" s="84"/>
      <c r="G932" s="91"/>
      <c r="H932" s="89"/>
      <c r="I932" s="89"/>
      <c r="J932" s="91"/>
      <c r="K932" s="88"/>
      <c r="L932" s="84"/>
      <c r="M932" s="118"/>
      <c r="N932" s="72">
        <f t="shared" si="103"/>
        <v>0</v>
      </c>
      <c r="O932" s="72">
        <f t="shared" si="101"/>
        <v>0</v>
      </c>
      <c r="P932" s="72">
        <f t="shared" si="104"/>
        <v>0</v>
      </c>
      <c r="Q932" s="72">
        <f t="shared" si="105"/>
        <v>0</v>
      </c>
      <c r="R932" s="1">
        <f t="shared" si="107"/>
        <v>0</v>
      </c>
      <c r="S932" s="72">
        <f t="shared" si="106"/>
        <v>0</v>
      </c>
      <c r="T932" s="72">
        <f t="shared" si="102"/>
        <v>0</v>
      </c>
      <c r="U932" s="72"/>
      <c r="V932" s="72"/>
    </row>
    <row r="933" spans="1:22" s="1" customFormat="1" x14ac:dyDescent="0.3">
      <c r="A933" s="83"/>
      <c r="B933" s="83"/>
      <c r="C933" s="83"/>
      <c r="D933" s="91"/>
      <c r="E933" s="83"/>
      <c r="F933" s="84"/>
      <c r="G933" s="91"/>
      <c r="H933" s="89"/>
      <c r="I933" s="89"/>
      <c r="J933" s="91"/>
      <c r="K933" s="88"/>
      <c r="L933" s="84"/>
      <c r="M933" s="118"/>
      <c r="N933" s="72">
        <f t="shared" si="103"/>
        <v>0</v>
      </c>
      <c r="O933" s="72">
        <f t="shared" si="101"/>
        <v>0</v>
      </c>
      <c r="P933" s="72">
        <f t="shared" si="104"/>
        <v>0</v>
      </c>
      <c r="Q933" s="72">
        <f t="shared" si="105"/>
        <v>0</v>
      </c>
      <c r="R933" s="1">
        <f t="shared" si="107"/>
        <v>0</v>
      </c>
      <c r="S933" s="72">
        <f t="shared" si="106"/>
        <v>0</v>
      </c>
      <c r="T933" s="72">
        <f t="shared" si="102"/>
        <v>0</v>
      </c>
      <c r="U933" s="72"/>
      <c r="V933" s="72"/>
    </row>
    <row r="934" spans="1:22" s="1" customFormat="1" x14ac:dyDescent="0.3">
      <c r="A934" s="83"/>
      <c r="B934" s="83"/>
      <c r="C934" s="83"/>
      <c r="D934" s="91"/>
      <c r="E934" s="83"/>
      <c r="F934" s="84"/>
      <c r="G934" s="91"/>
      <c r="H934" s="89"/>
      <c r="I934" s="89"/>
      <c r="J934" s="91"/>
      <c r="K934" s="88"/>
      <c r="L934" s="84"/>
      <c r="M934" s="118"/>
      <c r="N934" s="72">
        <f t="shared" si="103"/>
        <v>0</v>
      </c>
      <c r="O934" s="72">
        <f t="shared" si="101"/>
        <v>0</v>
      </c>
      <c r="P934" s="72">
        <f t="shared" si="104"/>
        <v>0</v>
      </c>
      <c r="Q934" s="72">
        <f t="shared" si="105"/>
        <v>0</v>
      </c>
      <c r="R934" s="1">
        <f t="shared" si="107"/>
        <v>0</v>
      </c>
      <c r="S934" s="72">
        <f t="shared" si="106"/>
        <v>0</v>
      </c>
      <c r="T934" s="72">
        <f t="shared" si="102"/>
        <v>0</v>
      </c>
      <c r="U934" s="72"/>
      <c r="V934" s="72"/>
    </row>
    <row r="935" spans="1:22" s="1" customFormat="1" x14ac:dyDescent="0.3">
      <c r="A935" s="83"/>
      <c r="B935" s="83"/>
      <c r="C935" s="83"/>
      <c r="D935" s="91"/>
      <c r="E935" s="83"/>
      <c r="F935" s="84"/>
      <c r="G935" s="91"/>
      <c r="H935" s="89"/>
      <c r="I935" s="89"/>
      <c r="J935" s="91"/>
      <c r="K935" s="88"/>
      <c r="L935" s="84"/>
      <c r="M935" s="118"/>
      <c r="N935" s="72">
        <f t="shared" si="103"/>
        <v>0</v>
      </c>
      <c r="O935" s="72">
        <f t="shared" si="101"/>
        <v>0</v>
      </c>
      <c r="P935" s="72">
        <f t="shared" si="104"/>
        <v>0</v>
      </c>
      <c r="Q935" s="72">
        <f t="shared" si="105"/>
        <v>0</v>
      </c>
      <c r="R935" s="1">
        <f t="shared" si="107"/>
        <v>0</v>
      </c>
      <c r="S935" s="72">
        <f t="shared" si="106"/>
        <v>0</v>
      </c>
      <c r="T935" s="72">
        <f t="shared" si="102"/>
        <v>0</v>
      </c>
      <c r="U935" s="72"/>
      <c r="V935" s="72"/>
    </row>
    <row r="936" spans="1:22" s="1" customFormat="1" x14ac:dyDescent="0.3">
      <c r="A936" s="83"/>
      <c r="B936" s="83"/>
      <c r="C936" s="83"/>
      <c r="D936" s="91"/>
      <c r="E936" s="83"/>
      <c r="F936" s="84"/>
      <c r="G936" s="91"/>
      <c r="H936" s="89"/>
      <c r="I936" s="89"/>
      <c r="J936" s="91"/>
      <c r="K936" s="88"/>
      <c r="L936" s="84"/>
      <c r="M936" s="118"/>
      <c r="N936" s="72">
        <f t="shared" si="103"/>
        <v>0</v>
      </c>
      <c r="O936" s="72">
        <f t="shared" si="101"/>
        <v>0</v>
      </c>
      <c r="P936" s="72">
        <f t="shared" si="104"/>
        <v>0</v>
      </c>
      <c r="Q936" s="72">
        <f t="shared" si="105"/>
        <v>0</v>
      </c>
      <c r="R936" s="1">
        <f t="shared" si="107"/>
        <v>0</v>
      </c>
      <c r="S936" s="72">
        <f t="shared" si="106"/>
        <v>0</v>
      </c>
      <c r="T936" s="72">
        <f t="shared" si="102"/>
        <v>0</v>
      </c>
      <c r="U936" s="72"/>
      <c r="V936" s="72"/>
    </row>
    <row r="937" spans="1:22" s="1" customFormat="1" x14ac:dyDescent="0.3">
      <c r="A937" s="83"/>
      <c r="B937" s="83"/>
      <c r="C937" s="83"/>
      <c r="D937" s="91"/>
      <c r="E937" s="83"/>
      <c r="F937" s="84"/>
      <c r="G937" s="91"/>
      <c r="H937" s="89"/>
      <c r="I937" s="89"/>
      <c r="J937" s="91"/>
      <c r="K937" s="88"/>
      <c r="L937" s="84"/>
      <c r="M937" s="118"/>
      <c r="N937" s="72">
        <f t="shared" si="103"/>
        <v>0</v>
      </c>
      <c r="O937" s="72">
        <f t="shared" si="101"/>
        <v>0</v>
      </c>
      <c r="P937" s="72">
        <f t="shared" si="104"/>
        <v>0</v>
      </c>
      <c r="Q937" s="72">
        <f t="shared" si="105"/>
        <v>0</v>
      </c>
      <c r="R937" s="1">
        <f t="shared" si="107"/>
        <v>0</v>
      </c>
      <c r="S937" s="72">
        <f t="shared" si="106"/>
        <v>0</v>
      </c>
      <c r="T937" s="72">
        <f t="shared" si="102"/>
        <v>0</v>
      </c>
      <c r="U937" s="72"/>
      <c r="V937" s="72"/>
    </row>
    <row r="938" spans="1:22" s="1" customFormat="1" x14ac:dyDescent="0.3">
      <c r="A938" s="83"/>
      <c r="B938" s="83"/>
      <c r="C938" s="83"/>
      <c r="D938" s="91"/>
      <c r="E938" s="83"/>
      <c r="F938" s="84"/>
      <c r="G938" s="91"/>
      <c r="H938" s="89"/>
      <c r="I938" s="89"/>
      <c r="J938" s="91"/>
      <c r="K938" s="88"/>
      <c r="L938" s="84"/>
      <c r="M938" s="118"/>
      <c r="N938" s="72">
        <f t="shared" si="103"/>
        <v>0</v>
      </c>
      <c r="O938" s="72">
        <f t="shared" si="101"/>
        <v>0</v>
      </c>
      <c r="P938" s="72">
        <f t="shared" si="104"/>
        <v>0</v>
      </c>
      <c r="Q938" s="72">
        <f t="shared" si="105"/>
        <v>0</v>
      </c>
      <c r="R938" s="1">
        <f t="shared" si="107"/>
        <v>0</v>
      </c>
      <c r="S938" s="72">
        <f t="shared" si="106"/>
        <v>0</v>
      </c>
      <c r="T938" s="72">
        <f t="shared" si="102"/>
        <v>0</v>
      </c>
      <c r="U938" s="72"/>
      <c r="V938" s="72"/>
    </row>
    <row r="939" spans="1:22" s="1" customFormat="1" x14ac:dyDescent="0.3">
      <c r="A939" s="83"/>
      <c r="B939" s="83"/>
      <c r="C939" s="83"/>
      <c r="D939" s="91"/>
      <c r="E939" s="83"/>
      <c r="F939" s="84"/>
      <c r="G939" s="91"/>
      <c r="H939" s="89"/>
      <c r="I939" s="89"/>
      <c r="J939" s="91"/>
      <c r="K939" s="88"/>
      <c r="L939" s="84"/>
      <c r="M939" s="118"/>
      <c r="N939" s="72">
        <f t="shared" si="103"/>
        <v>0</v>
      </c>
      <c r="O939" s="72">
        <f t="shared" si="101"/>
        <v>0</v>
      </c>
      <c r="P939" s="72">
        <f t="shared" si="104"/>
        <v>0</v>
      </c>
      <c r="Q939" s="72">
        <f t="shared" si="105"/>
        <v>0</v>
      </c>
      <c r="R939" s="1">
        <f t="shared" si="107"/>
        <v>0</v>
      </c>
      <c r="S939" s="72">
        <f t="shared" si="106"/>
        <v>0</v>
      </c>
      <c r="T939" s="72">
        <f t="shared" si="102"/>
        <v>0</v>
      </c>
      <c r="U939" s="72"/>
      <c r="V939" s="72"/>
    </row>
    <row r="940" spans="1:22" s="1" customFormat="1" x14ac:dyDescent="0.3">
      <c r="A940" s="83"/>
      <c r="B940" s="83"/>
      <c r="C940" s="83"/>
      <c r="D940" s="91"/>
      <c r="E940" s="83"/>
      <c r="F940" s="84"/>
      <c r="G940" s="91"/>
      <c r="H940" s="89"/>
      <c r="I940" s="89"/>
      <c r="J940" s="91"/>
      <c r="K940" s="88"/>
      <c r="L940" s="84"/>
      <c r="M940" s="118"/>
      <c r="N940" s="72">
        <f t="shared" si="103"/>
        <v>0</v>
      </c>
      <c r="O940" s="72">
        <f t="shared" si="101"/>
        <v>0</v>
      </c>
      <c r="P940" s="72">
        <f t="shared" si="104"/>
        <v>0</v>
      </c>
      <c r="Q940" s="72">
        <f t="shared" si="105"/>
        <v>0</v>
      </c>
      <c r="R940" s="1">
        <f t="shared" si="107"/>
        <v>0</v>
      </c>
      <c r="S940" s="72">
        <f t="shared" si="106"/>
        <v>0</v>
      </c>
      <c r="T940" s="72">
        <f t="shared" si="102"/>
        <v>0</v>
      </c>
      <c r="U940" s="72"/>
      <c r="V940" s="72"/>
    </row>
    <row r="941" spans="1:22" s="1" customFormat="1" x14ac:dyDescent="0.3">
      <c r="A941" s="83"/>
      <c r="B941" s="83"/>
      <c r="C941" s="83"/>
      <c r="D941" s="91"/>
      <c r="E941" s="83"/>
      <c r="F941" s="84"/>
      <c r="G941" s="91"/>
      <c r="H941" s="89"/>
      <c r="I941" s="89"/>
      <c r="J941" s="91"/>
      <c r="K941" s="88"/>
      <c r="L941" s="84"/>
      <c r="M941" s="118"/>
      <c r="N941" s="72">
        <f t="shared" si="103"/>
        <v>0</v>
      </c>
      <c r="O941" s="72">
        <f t="shared" si="101"/>
        <v>0</v>
      </c>
      <c r="P941" s="72">
        <f t="shared" si="104"/>
        <v>0</v>
      </c>
      <c r="Q941" s="72">
        <f t="shared" si="105"/>
        <v>0</v>
      </c>
      <c r="R941" s="1">
        <f t="shared" si="107"/>
        <v>0</v>
      </c>
      <c r="S941" s="72">
        <f t="shared" si="106"/>
        <v>0</v>
      </c>
      <c r="T941" s="72">
        <f t="shared" si="102"/>
        <v>0</v>
      </c>
      <c r="U941" s="72"/>
      <c r="V941" s="72"/>
    </row>
    <row r="942" spans="1:22" s="1" customFormat="1" x14ac:dyDescent="0.3">
      <c r="A942" s="83"/>
      <c r="B942" s="83"/>
      <c r="C942" s="83"/>
      <c r="D942" s="91"/>
      <c r="E942" s="83"/>
      <c r="F942" s="84"/>
      <c r="G942" s="91"/>
      <c r="H942" s="89"/>
      <c r="I942" s="89"/>
      <c r="J942" s="91"/>
      <c r="K942" s="88"/>
      <c r="L942" s="84"/>
      <c r="M942" s="118"/>
      <c r="N942" s="72">
        <f t="shared" si="103"/>
        <v>0</v>
      </c>
      <c r="O942" s="72">
        <f t="shared" si="101"/>
        <v>0</v>
      </c>
      <c r="P942" s="72">
        <f t="shared" si="104"/>
        <v>0</v>
      </c>
      <c r="Q942" s="72">
        <f t="shared" si="105"/>
        <v>0</v>
      </c>
      <c r="R942" s="1">
        <f t="shared" si="107"/>
        <v>0</v>
      </c>
      <c r="S942" s="72">
        <f t="shared" si="106"/>
        <v>0</v>
      </c>
      <c r="T942" s="72">
        <f t="shared" si="102"/>
        <v>0</v>
      </c>
      <c r="U942" s="72"/>
      <c r="V942" s="72"/>
    </row>
    <row r="943" spans="1:22" s="1" customFormat="1" x14ac:dyDescent="0.3">
      <c r="A943" s="83"/>
      <c r="B943" s="83"/>
      <c r="C943" s="83"/>
      <c r="D943" s="91"/>
      <c r="E943" s="83"/>
      <c r="F943" s="84"/>
      <c r="G943" s="91"/>
      <c r="H943" s="89"/>
      <c r="I943" s="89"/>
      <c r="J943" s="91"/>
      <c r="K943" s="88"/>
      <c r="L943" s="84"/>
      <c r="M943" s="118"/>
      <c r="N943" s="72">
        <f t="shared" si="103"/>
        <v>0</v>
      </c>
      <c r="O943" s="72">
        <f t="shared" si="101"/>
        <v>0</v>
      </c>
      <c r="P943" s="72">
        <f t="shared" si="104"/>
        <v>0</v>
      </c>
      <c r="Q943" s="72">
        <f t="shared" si="105"/>
        <v>0</v>
      </c>
      <c r="R943" s="1">
        <f t="shared" si="107"/>
        <v>0</v>
      </c>
      <c r="S943" s="72">
        <f t="shared" si="106"/>
        <v>0</v>
      </c>
      <c r="T943" s="72">
        <f t="shared" si="102"/>
        <v>0</v>
      </c>
      <c r="U943" s="72"/>
      <c r="V943" s="72"/>
    </row>
    <row r="944" spans="1:22" s="1" customFormat="1" x14ac:dyDescent="0.3">
      <c r="A944" s="83"/>
      <c r="B944" s="83"/>
      <c r="C944" s="83"/>
      <c r="D944" s="91"/>
      <c r="E944" s="83"/>
      <c r="F944" s="84"/>
      <c r="G944" s="91"/>
      <c r="H944" s="89"/>
      <c r="I944" s="89"/>
      <c r="J944" s="91"/>
      <c r="K944" s="88"/>
      <c r="L944" s="84"/>
      <c r="M944" s="118"/>
      <c r="N944" s="72">
        <f t="shared" si="103"/>
        <v>0</v>
      </c>
      <c r="O944" s="72">
        <f t="shared" si="101"/>
        <v>0</v>
      </c>
      <c r="P944" s="72">
        <f t="shared" si="104"/>
        <v>0</v>
      </c>
      <c r="Q944" s="72">
        <f t="shared" si="105"/>
        <v>0</v>
      </c>
      <c r="R944" s="1">
        <f t="shared" si="107"/>
        <v>0</v>
      </c>
      <c r="S944" s="72">
        <f t="shared" si="106"/>
        <v>0</v>
      </c>
      <c r="T944" s="72">
        <f t="shared" si="102"/>
        <v>0</v>
      </c>
      <c r="U944" s="72"/>
      <c r="V944" s="72"/>
    </row>
    <row r="945" spans="1:22" s="1" customFormat="1" x14ac:dyDescent="0.3">
      <c r="A945" s="83"/>
      <c r="B945" s="83"/>
      <c r="C945" s="83"/>
      <c r="D945" s="91"/>
      <c r="E945" s="83"/>
      <c r="F945" s="84"/>
      <c r="G945" s="91"/>
      <c r="H945" s="89"/>
      <c r="I945" s="89"/>
      <c r="J945" s="91"/>
      <c r="K945" s="88"/>
      <c r="L945" s="84"/>
      <c r="M945" s="118"/>
      <c r="N945" s="72">
        <f t="shared" si="103"/>
        <v>0</v>
      </c>
      <c r="O945" s="72">
        <f t="shared" si="101"/>
        <v>0</v>
      </c>
      <c r="P945" s="72">
        <f t="shared" si="104"/>
        <v>0</v>
      </c>
      <c r="Q945" s="72">
        <f t="shared" si="105"/>
        <v>0</v>
      </c>
      <c r="R945" s="1">
        <f t="shared" si="107"/>
        <v>0</v>
      </c>
      <c r="S945" s="72">
        <f t="shared" si="106"/>
        <v>0</v>
      </c>
      <c r="T945" s="72">
        <f t="shared" si="102"/>
        <v>0</v>
      </c>
      <c r="U945" s="72"/>
      <c r="V945" s="72"/>
    </row>
    <row r="946" spans="1:22" s="1" customFormat="1" x14ac:dyDescent="0.3">
      <c r="A946" s="83"/>
      <c r="B946" s="83"/>
      <c r="C946" s="83"/>
      <c r="D946" s="91"/>
      <c r="E946" s="83"/>
      <c r="F946" s="84"/>
      <c r="G946" s="91"/>
      <c r="H946" s="89"/>
      <c r="I946" s="89"/>
      <c r="J946" s="91"/>
      <c r="K946" s="88"/>
      <c r="L946" s="84"/>
      <c r="M946" s="118"/>
      <c r="N946" s="72">
        <f t="shared" si="103"/>
        <v>0</v>
      </c>
      <c r="O946" s="72">
        <f t="shared" si="101"/>
        <v>0</v>
      </c>
      <c r="P946" s="72">
        <f t="shared" si="104"/>
        <v>0</v>
      </c>
      <c r="Q946" s="72">
        <f t="shared" si="105"/>
        <v>0</v>
      </c>
      <c r="R946" s="1">
        <f t="shared" si="107"/>
        <v>0</v>
      </c>
      <c r="S946" s="72">
        <f t="shared" si="106"/>
        <v>0</v>
      </c>
      <c r="T946" s="72">
        <f t="shared" si="102"/>
        <v>0</v>
      </c>
      <c r="U946" s="72"/>
      <c r="V946" s="72"/>
    </row>
    <row r="947" spans="1:22" s="1" customFormat="1" x14ac:dyDescent="0.3">
      <c r="A947" s="83"/>
      <c r="B947" s="83"/>
      <c r="C947" s="83"/>
      <c r="D947" s="91"/>
      <c r="E947" s="83"/>
      <c r="F947" s="84"/>
      <c r="G947" s="91"/>
      <c r="H947" s="89"/>
      <c r="I947" s="89"/>
      <c r="J947" s="91"/>
      <c r="K947" s="88"/>
      <c r="L947" s="84"/>
      <c r="M947" s="118"/>
      <c r="N947" s="72">
        <f t="shared" si="103"/>
        <v>0</v>
      </c>
      <c r="O947" s="72">
        <f t="shared" si="101"/>
        <v>0</v>
      </c>
      <c r="P947" s="72">
        <f t="shared" si="104"/>
        <v>0</v>
      </c>
      <c r="Q947" s="72">
        <f t="shared" si="105"/>
        <v>0</v>
      </c>
      <c r="R947" s="1">
        <f t="shared" si="107"/>
        <v>0</v>
      </c>
      <c r="S947" s="72">
        <f t="shared" si="106"/>
        <v>0</v>
      </c>
      <c r="T947" s="72">
        <f t="shared" si="102"/>
        <v>0</v>
      </c>
      <c r="U947" s="72"/>
      <c r="V947" s="72"/>
    </row>
    <row r="948" spans="1:22" s="1" customFormat="1" x14ac:dyDescent="0.3">
      <c r="A948" s="83"/>
      <c r="B948" s="83"/>
      <c r="C948" s="83"/>
      <c r="D948" s="91"/>
      <c r="E948" s="83"/>
      <c r="F948" s="84"/>
      <c r="G948" s="91"/>
      <c r="H948" s="89"/>
      <c r="I948" s="89"/>
      <c r="J948" s="91"/>
      <c r="K948" s="88"/>
      <c r="L948" s="84"/>
      <c r="M948" s="118"/>
      <c r="N948" s="72">
        <f t="shared" si="103"/>
        <v>0</v>
      </c>
      <c r="O948" s="72">
        <f t="shared" si="101"/>
        <v>0</v>
      </c>
      <c r="P948" s="72">
        <f t="shared" si="104"/>
        <v>0</v>
      </c>
      <c r="Q948" s="72">
        <f t="shared" si="105"/>
        <v>0</v>
      </c>
      <c r="R948" s="1">
        <f t="shared" si="107"/>
        <v>0</v>
      </c>
      <c r="S948" s="72">
        <f t="shared" si="106"/>
        <v>0</v>
      </c>
      <c r="T948" s="72">
        <f t="shared" si="102"/>
        <v>0</v>
      </c>
      <c r="U948" s="72"/>
      <c r="V948" s="72"/>
    </row>
    <row r="949" spans="1:22" s="1" customFormat="1" x14ac:dyDescent="0.3">
      <c r="A949" s="83"/>
      <c r="B949" s="83"/>
      <c r="C949" s="83"/>
      <c r="D949" s="91"/>
      <c r="E949" s="83"/>
      <c r="F949" s="84"/>
      <c r="G949" s="91"/>
      <c r="H949" s="89"/>
      <c r="I949" s="89"/>
      <c r="J949" s="91"/>
      <c r="K949" s="88"/>
      <c r="L949" s="84"/>
      <c r="M949" s="118"/>
      <c r="N949" s="72">
        <f t="shared" si="103"/>
        <v>0</v>
      </c>
      <c r="O949" s="72">
        <f t="shared" si="101"/>
        <v>0</v>
      </c>
      <c r="P949" s="72">
        <f t="shared" si="104"/>
        <v>0</v>
      </c>
      <c r="Q949" s="72">
        <f t="shared" si="105"/>
        <v>0</v>
      </c>
      <c r="R949" s="1">
        <f t="shared" si="107"/>
        <v>0</v>
      </c>
      <c r="S949" s="72">
        <f t="shared" si="106"/>
        <v>0</v>
      </c>
      <c r="T949" s="72">
        <f t="shared" si="102"/>
        <v>0</v>
      </c>
      <c r="U949" s="72"/>
      <c r="V949" s="72"/>
    </row>
    <row r="950" spans="1:22" s="1" customFormat="1" x14ac:dyDescent="0.3">
      <c r="A950" s="83"/>
      <c r="B950" s="83"/>
      <c r="C950" s="83"/>
      <c r="D950" s="91"/>
      <c r="E950" s="83"/>
      <c r="F950" s="84"/>
      <c r="G950" s="91"/>
      <c r="H950" s="89"/>
      <c r="I950" s="89"/>
      <c r="J950" s="91"/>
      <c r="K950" s="88"/>
      <c r="L950" s="84"/>
      <c r="M950" s="118"/>
      <c r="N950" s="72">
        <f t="shared" si="103"/>
        <v>0</v>
      </c>
      <c r="O950" s="72">
        <f t="shared" ref="O950:O1006" si="108">IF(AND(A950&gt;0,B950&lt;&gt;""),IF(C950="",1,0),0)</f>
        <v>0</v>
      </c>
      <c r="P950" s="72">
        <f t="shared" si="104"/>
        <v>0</v>
      </c>
      <c r="Q950" s="72">
        <f t="shared" si="105"/>
        <v>0</v>
      </c>
      <c r="R950" s="1">
        <f t="shared" si="107"/>
        <v>0</v>
      </c>
      <c r="S950" s="72">
        <f t="shared" si="106"/>
        <v>0</v>
      </c>
      <c r="T950" s="72">
        <f t="shared" si="102"/>
        <v>0</v>
      </c>
      <c r="U950" s="72"/>
      <c r="V950" s="72"/>
    </row>
    <row r="951" spans="1:22" s="1" customFormat="1" x14ac:dyDescent="0.3">
      <c r="A951" s="83"/>
      <c r="B951" s="83"/>
      <c r="C951" s="83"/>
      <c r="D951" s="91"/>
      <c r="E951" s="83"/>
      <c r="F951" s="84"/>
      <c r="G951" s="91"/>
      <c r="H951" s="89"/>
      <c r="I951" s="89"/>
      <c r="J951" s="91"/>
      <c r="K951" s="88"/>
      <c r="L951" s="84"/>
      <c r="M951" s="118"/>
      <c r="N951" s="72">
        <f t="shared" si="103"/>
        <v>0</v>
      </c>
      <c r="O951" s="72">
        <f t="shared" si="108"/>
        <v>0</v>
      </c>
      <c r="P951" s="72">
        <f t="shared" si="104"/>
        <v>0</v>
      </c>
      <c r="Q951" s="72">
        <f t="shared" si="105"/>
        <v>0</v>
      </c>
      <c r="R951" s="1">
        <f t="shared" si="107"/>
        <v>0</v>
      </c>
      <c r="S951" s="72">
        <f t="shared" si="106"/>
        <v>0</v>
      </c>
      <c r="T951" s="72">
        <f t="shared" si="102"/>
        <v>0</v>
      </c>
      <c r="U951" s="72"/>
      <c r="V951" s="72"/>
    </row>
    <row r="952" spans="1:22" s="1" customFormat="1" x14ac:dyDescent="0.3">
      <c r="A952" s="83"/>
      <c r="B952" s="83"/>
      <c r="C952" s="83"/>
      <c r="D952" s="91"/>
      <c r="E952" s="83"/>
      <c r="F952" s="84"/>
      <c r="G952" s="91"/>
      <c r="H952" s="89"/>
      <c r="I952" s="89"/>
      <c r="J952" s="91"/>
      <c r="K952" s="88"/>
      <c r="L952" s="84"/>
      <c r="M952" s="118"/>
      <c r="N952" s="72">
        <f t="shared" si="103"/>
        <v>0</v>
      </c>
      <c r="O952" s="72">
        <f t="shared" si="108"/>
        <v>0</v>
      </c>
      <c r="P952" s="72">
        <f t="shared" si="104"/>
        <v>0</v>
      </c>
      <c r="Q952" s="72">
        <f t="shared" si="105"/>
        <v>0</v>
      </c>
      <c r="R952" s="1">
        <f t="shared" si="107"/>
        <v>0</v>
      </c>
      <c r="S952" s="72">
        <f t="shared" si="106"/>
        <v>0</v>
      </c>
      <c r="T952" s="72">
        <f t="shared" si="102"/>
        <v>0</v>
      </c>
      <c r="U952" s="72"/>
      <c r="V952" s="72"/>
    </row>
    <row r="953" spans="1:22" s="1" customFormat="1" x14ac:dyDescent="0.3">
      <c r="A953" s="83"/>
      <c r="B953" s="83"/>
      <c r="C953" s="83"/>
      <c r="D953" s="91"/>
      <c r="E953" s="83"/>
      <c r="F953" s="84"/>
      <c r="G953" s="91"/>
      <c r="H953" s="89"/>
      <c r="I953" s="89"/>
      <c r="J953" s="91"/>
      <c r="K953" s="88"/>
      <c r="L953" s="84"/>
      <c r="M953" s="118"/>
      <c r="N953" s="72">
        <f t="shared" si="103"/>
        <v>0</v>
      </c>
      <c r="O953" s="72">
        <f t="shared" si="108"/>
        <v>0</v>
      </c>
      <c r="P953" s="72">
        <f t="shared" si="104"/>
        <v>0</v>
      </c>
      <c r="Q953" s="72">
        <f t="shared" si="105"/>
        <v>0</v>
      </c>
      <c r="R953" s="1">
        <f t="shared" si="107"/>
        <v>0</v>
      </c>
      <c r="S953" s="72">
        <f t="shared" si="106"/>
        <v>0</v>
      </c>
      <c r="T953" s="72">
        <f t="shared" si="102"/>
        <v>0</v>
      </c>
      <c r="U953" s="72"/>
      <c r="V953" s="72"/>
    </row>
    <row r="954" spans="1:22" s="1" customFormat="1" x14ac:dyDescent="0.3">
      <c r="A954" s="83"/>
      <c r="B954" s="83"/>
      <c r="C954" s="83"/>
      <c r="D954" s="91"/>
      <c r="E954" s="83"/>
      <c r="F954" s="84"/>
      <c r="G954" s="91"/>
      <c r="H954" s="89"/>
      <c r="I954" s="89"/>
      <c r="J954" s="91"/>
      <c r="K954" s="88"/>
      <c r="L954" s="84"/>
      <c r="M954" s="118"/>
      <c r="N954" s="72">
        <f t="shared" si="103"/>
        <v>0</v>
      </c>
      <c r="O954" s="72">
        <f t="shared" si="108"/>
        <v>0</v>
      </c>
      <c r="P954" s="72">
        <f t="shared" si="104"/>
        <v>0</v>
      </c>
      <c r="Q954" s="72">
        <f t="shared" si="105"/>
        <v>0</v>
      </c>
      <c r="R954" s="1">
        <f t="shared" si="107"/>
        <v>0</v>
      </c>
      <c r="S954" s="72">
        <f t="shared" si="106"/>
        <v>0</v>
      </c>
      <c r="T954" s="72">
        <f t="shared" si="102"/>
        <v>0</v>
      </c>
      <c r="U954" s="72"/>
      <c r="V954" s="72"/>
    </row>
    <row r="955" spans="1:22" s="1" customFormat="1" x14ac:dyDescent="0.3">
      <c r="A955" s="83"/>
      <c r="B955" s="83"/>
      <c r="C955" s="83"/>
      <c r="D955" s="91"/>
      <c r="E955" s="83"/>
      <c r="F955" s="84"/>
      <c r="G955" s="91"/>
      <c r="H955" s="89"/>
      <c r="I955" s="89"/>
      <c r="J955" s="91"/>
      <c r="K955" s="88"/>
      <c r="L955" s="84"/>
      <c r="M955" s="118"/>
      <c r="N955" s="72">
        <f t="shared" si="103"/>
        <v>0</v>
      </c>
      <c r="O955" s="72">
        <f t="shared" si="108"/>
        <v>0</v>
      </c>
      <c r="P955" s="72">
        <f t="shared" si="104"/>
        <v>0</v>
      </c>
      <c r="Q955" s="72">
        <f t="shared" si="105"/>
        <v>0</v>
      </c>
      <c r="R955" s="1">
        <f t="shared" si="107"/>
        <v>0</v>
      </c>
      <c r="S955" s="72">
        <f t="shared" si="106"/>
        <v>0</v>
      </c>
      <c r="T955" s="72">
        <f t="shared" si="102"/>
        <v>0</v>
      </c>
      <c r="U955" s="72"/>
      <c r="V955" s="72"/>
    </row>
    <row r="956" spans="1:22" s="1" customFormat="1" x14ac:dyDescent="0.3">
      <c r="A956" s="83"/>
      <c r="B956" s="83"/>
      <c r="C956" s="83"/>
      <c r="D956" s="91"/>
      <c r="E956" s="83"/>
      <c r="F956" s="84"/>
      <c r="G956" s="91"/>
      <c r="H956" s="89"/>
      <c r="I956" s="89"/>
      <c r="J956" s="91"/>
      <c r="K956" s="88"/>
      <c r="L956" s="84"/>
      <c r="M956" s="118"/>
      <c r="N956" s="72">
        <f t="shared" si="103"/>
        <v>0</v>
      </c>
      <c r="O956" s="72">
        <f t="shared" si="108"/>
        <v>0</v>
      </c>
      <c r="P956" s="72">
        <f t="shared" si="104"/>
        <v>0</v>
      </c>
      <c r="Q956" s="72">
        <f t="shared" si="105"/>
        <v>0</v>
      </c>
      <c r="R956" s="1">
        <f t="shared" si="107"/>
        <v>0</v>
      </c>
      <c r="S956" s="72">
        <f t="shared" si="106"/>
        <v>0</v>
      </c>
      <c r="T956" s="72">
        <f t="shared" si="102"/>
        <v>0</v>
      </c>
      <c r="U956" s="72"/>
      <c r="V956" s="72"/>
    </row>
    <row r="957" spans="1:22" s="1" customFormat="1" x14ac:dyDescent="0.3">
      <c r="A957" s="83"/>
      <c r="B957" s="83"/>
      <c r="C957" s="83"/>
      <c r="D957" s="91"/>
      <c r="E957" s="83"/>
      <c r="F957" s="84"/>
      <c r="G957" s="91"/>
      <c r="H957" s="89"/>
      <c r="I957" s="89"/>
      <c r="J957" s="91"/>
      <c r="K957" s="88"/>
      <c r="L957" s="84"/>
      <c r="M957" s="118"/>
      <c r="N957" s="72">
        <f t="shared" si="103"/>
        <v>0</v>
      </c>
      <c r="O957" s="72">
        <f t="shared" si="108"/>
        <v>0</v>
      </c>
      <c r="P957" s="72">
        <f t="shared" si="104"/>
        <v>0</v>
      </c>
      <c r="Q957" s="72">
        <f t="shared" si="105"/>
        <v>0</v>
      </c>
      <c r="R957" s="1">
        <f t="shared" si="107"/>
        <v>0</v>
      </c>
      <c r="S957" s="72">
        <f t="shared" si="106"/>
        <v>0</v>
      </c>
      <c r="T957" s="72">
        <f t="shared" si="102"/>
        <v>0</v>
      </c>
      <c r="U957" s="72"/>
      <c r="V957" s="72"/>
    </row>
    <row r="958" spans="1:22" s="1" customFormat="1" x14ac:dyDescent="0.3">
      <c r="A958" s="83"/>
      <c r="B958" s="83"/>
      <c r="C958" s="83"/>
      <c r="D958" s="91"/>
      <c r="E958" s="83"/>
      <c r="F958" s="84"/>
      <c r="G958" s="91"/>
      <c r="H958" s="89"/>
      <c r="I958" s="89"/>
      <c r="J958" s="91"/>
      <c r="K958" s="88"/>
      <c r="L958" s="84"/>
      <c r="M958" s="118"/>
      <c r="N958" s="72">
        <f t="shared" si="103"/>
        <v>0</v>
      </c>
      <c r="O958" s="72">
        <f t="shared" si="108"/>
        <v>0</v>
      </c>
      <c r="P958" s="72">
        <f t="shared" si="104"/>
        <v>0</v>
      </c>
      <c r="Q958" s="72">
        <f t="shared" si="105"/>
        <v>0</v>
      </c>
      <c r="R958" s="1">
        <f t="shared" si="107"/>
        <v>0</v>
      </c>
      <c r="S958" s="72">
        <f t="shared" si="106"/>
        <v>0</v>
      </c>
      <c r="T958" s="72">
        <f t="shared" si="102"/>
        <v>0</v>
      </c>
      <c r="U958" s="72"/>
      <c r="V958" s="72"/>
    </row>
    <row r="959" spans="1:22" s="1" customFormat="1" x14ac:dyDescent="0.3">
      <c r="A959" s="83"/>
      <c r="B959" s="83"/>
      <c r="C959" s="83"/>
      <c r="D959" s="91"/>
      <c r="E959" s="83"/>
      <c r="F959" s="84"/>
      <c r="G959" s="91"/>
      <c r="H959" s="89"/>
      <c r="I959" s="89"/>
      <c r="J959" s="91"/>
      <c r="K959" s="88"/>
      <c r="L959" s="84"/>
      <c r="M959" s="118"/>
      <c r="N959" s="72">
        <f t="shared" si="103"/>
        <v>0</v>
      </c>
      <c r="O959" s="72">
        <f t="shared" si="108"/>
        <v>0</v>
      </c>
      <c r="P959" s="72">
        <f t="shared" si="104"/>
        <v>0</v>
      </c>
      <c r="Q959" s="72">
        <f t="shared" si="105"/>
        <v>0</v>
      </c>
      <c r="R959" s="1">
        <f t="shared" si="107"/>
        <v>0</v>
      </c>
      <c r="S959" s="72">
        <f t="shared" si="106"/>
        <v>0</v>
      </c>
      <c r="T959" s="72">
        <f t="shared" si="102"/>
        <v>0</v>
      </c>
      <c r="U959" s="72"/>
      <c r="V959" s="72"/>
    </row>
    <row r="960" spans="1:22" s="1" customFormat="1" x14ac:dyDescent="0.3">
      <c r="A960" s="83"/>
      <c r="B960" s="83"/>
      <c r="C960" s="83"/>
      <c r="D960" s="91"/>
      <c r="E960" s="83"/>
      <c r="F960" s="84"/>
      <c r="G960" s="91"/>
      <c r="H960" s="89"/>
      <c r="I960" s="89"/>
      <c r="J960" s="91"/>
      <c r="K960" s="88"/>
      <c r="L960" s="84"/>
      <c r="M960" s="118"/>
      <c r="N960" s="72">
        <f t="shared" si="103"/>
        <v>0</v>
      </c>
      <c r="O960" s="72">
        <f t="shared" si="108"/>
        <v>0</v>
      </c>
      <c r="P960" s="72">
        <f t="shared" si="104"/>
        <v>0</v>
      </c>
      <c r="Q960" s="72">
        <f t="shared" si="105"/>
        <v>0</v>
      </c>
      <c r="R960" s="1">
        <f t="shared" si="107"/>
        <v>0</v>
      </c>
      <c r="S960" s="72">
        <f t="shared" si="106"/>
        <v>0</v>
      </c>
      <c r="T960" s="72">
        <f t="shared" si="102"/>
        <v>0</v>
      </c>
      <c r="U960" s="72"/>
      <c r="V960" s="72"/>
    </row>
    <row r="961" spans="1:22" s="1" customFormat="1" x14ac:dyDescent="0.3">
      <c r="A961" s="83"/>
      <c r="B961" s="83"/>
      <c r="C961" s="83"/>
      <c r="D961" s="91"/>
      <c r="E961" s="83"/>
      <c r="F961" s="84"/>
      <c r="G961" s="91"/>
      <c r="H961" s="89"/>
      <c r="I961" s="89"/>
      <c r="J961" s="91"/>
      <c r="K961" s="88"/>
      <c r="L961" s="84"/>
      <c r="M961" s="118"/>
      <c r="N961" s="72">
        <f t="shared" si="103"/>
        <v>0</v>
      </c>
      <c r="O961" s="72">
        <f t="shared" si="108"/>
        <v>0</v>
      </c>
      <c r="P961" s="72">
        <f t="shared" si="104"/>
        <v>0</v>
      </c>
      <c r="Q961" s="72">
        <f t="shared" si="105"/>
        <v>0</v>
      </c>
      <c r="R961" s="1">
        <f t="shared" si="107"/>
        <v>0</v>
      </c>
      <c r="S961" s="72">
        <f t="shared" si="106"/>
        <v>0</v>
      </c>
      <c r="T961" s="72">
        <f t="shared" si="102"/>
        <v>0</v>
      </c>
      <c r="U961" s="72"/>
      <c r="V961" s="72"/>
    </row>
    <row r="962" spans="1:22" s="1" customFormat="1" x14ac:dyDescent="0.3">
      <c r="A962" s="83"/>
      <c r="B962" s="83"/>
      <c r="C962" s="83"/>
      <c r="D962" s="91"/>
      <c r="E962" s="83"/>
      <c r="F962" s="84"/>
      <c r="G962" s="91"/>
      <c r="H962" s="89"/>
      <c r="I962" s="89"/>
      <c r="J962" s="91"/>
      <c r="K962" s="88"/>
      <c r="L962" s="84"/>
      <c r="M962" s="118"/>
      <c r="N962" s="72">
        <f t="shared" si="103"/>
        <v>0</v>
      </c>
      <c r="O962" s="72">
        <f t="shared" si="108"/>
        <v>0</v>
      </c>
      <c r="P962" s="72">
        <f t="shared" si="104"/>
        <v>0</v>
      </c>
      <c r="Q962" s="72">
        <f t="shared" si="105"/>
        <v>0</v>
      </c>
      <c r="R962" s="1">
        <f t="shared" si="107"/>
        <v>0</v>
      </c>
      <c r="S962" s="72">
        <f t="shared" si="106"/>
        <v>0</v>
      </c>
      <c r="T962" s="72">
        <f t="shared" si="102"/>
        <v>0</v>
      </c>
      <c r="U962" s="72"/>
      <c r="V962" s="72"/>
    </row>
    <row r="963" spans="1:22" s="1" customFormat="1" x14ac:dyDescent="0.3">
      <c r="A963" s="83"/>
      <c r="B963" s="83"/>
      <c r="C963" s="83"/>
      <c r="D963" s="91"/>
      <c r="E963" s="83"/>
      <c r="F963" s="84"/>
      <c r="G963" s="91"/>
      <c r="H963" s="89"/>
      <c r="I963" s="89"/>
      <c r="J963" s="91"/>
      <c r="K963" s="88"/>
      <c r="L963" s="84"/>
      <c r="M963" s="118"/>
      <c r="N963" s="72">
        <f t="shared" si="103"/>
        <v>0</v>
      </c>
      <c r="O963" s="72">
        <f t="shared" si="108"/>
        <v>0</v>
      </c>
      <c r="P963" s="72">
        <f t="shared" si="104"/>
        <v>0</v>
      </c>
      <c r="Q963" s="72">
        <f t="shared" si="105"/>
        <v>0</v>
      </c>
      <c r="R963" s="1">
        <f t="shared" si="107"/>
        <v>0</v>
      </c>
      <c r="S963" s="72">
        <f t="shared" si="106"/>
        <v>0</v>
      </c>
      <c r="T963" s="72">
        <f t="shared" si="102"/>
        <v>0</v>
      </c>
      <c r="U963" s="72"/>
      <c r="V963" s="72"/>
    </row>
    <row r="964" spans="1:22" s="1" customFormat="1" x14ac:dyDescent="0.3">
      <c r="A964" s="83"/>
      <c r="B964" s="83"/>
      <c r="C964" s="83"/>
      <c r="D964" s="91"/>
      <c r="E964" s="83"/>
      <c r="F964" s="84"/>
      <c r="G964" s="91"/>
      <c r="H964" s="89"/>
      <c r="I964" s="89"/>
      <c r="J964" s="91"/>
      <c r="K964" s="88"/>
      <c r="L964" s="84"/>
      <c r="M964" s="118"/>
      <c r="N964" s="72">
        <f t="shared" si="103"/>
        <v>0</v>
      </c>
      <c r="O964" s="72">
        <f t="shared" si="108"/>
        <v>0</v>
      </c>
      <c r="P964" s="72">
        <f t="shared" si="104"/>
        <v>0</v>
      </c>
      <c r="Q964" s="72">
        <f t="shared" si="105"/>
        <v>0</v>
      </c>
      <c r="R964" s="1">
        <f t="shared" si="107"/>
        <v>0</v>
      </c>
      <c r="S964" s="72">
        <f t="shared" si="106"/>
        <v>0</v>
      </c>
      <c r="T964" s="72">
        <f t="shared" si="102"/>
        <v>0</v>
      </c>
      <c r="U964" s="72"/>
      <c r="V964" s="72"/>
    </row>
    <row r="965" spans="1:22" s="1" customFormat="1" x14ac:dyDescent="0.3">
      <c r="A965" s="83"/>
      <c r="B965" s="83"/>
      <c r="C965" s="83"/>
      <c r="D965" s="91"/>
      <c r="E965" s="83"/>
      <c r="F965" s="84"/>
      <c r="G965" s="91"/>
      <c r="H965" s="89"/>
      <c r="I965" s="89"/>
      <c r="J965" s="91"/>
      <c r="K965" s="88"/>
      <c r="L965" s="84"/>
      <c r="M965" s="118"/>
      <c r="N965" s="72">
        <f t="shared" si="103"/>
        <v>0</v>
      </c>
      <c r="O965" s="72">
        <f t="shared" si="108"/>
        <v>0</v>
      </c>
      <c r="P965" s="72">
        <f t="shared" si="104"/>
        <v>0</v>
      </c>
      <c r="Q965" s="72">
        <f t="shared" si="105"/>
        <v>0</v>
      </c>
      <c r="R965" s="1">
        <f t="shared" si="107"/>
        <v>0</v>
      </c>
      <c r="S965" s="72">
        <f t="shared" si="106"/>
        <v>0</v>
      </c>
      <c r="T965" s="72">
        <f t="shared" si="102"/>
        <v>0</v>
      </c>
      <c r="U965" s="72"/>
      <c r="V965" s="72"/>
    </row>
    <row r="966" spans="1:22" s="1" customFormat="1" x14ac:dyDescent="0.3">
      <c r="A966" s="83"/>
      <c r="B966" s="83"/>
      <c r="C966" s="83"/>
      <c r="D966" s="91"/>
      <c r="E966" s="83"/>
      <c r="F966" s="84"/>
      <c r="G966" s="91"/>
      <c r="H966" s="89"/>
      <c r="I966" s="89"/>
      <c r="J966" s="91"/>
      <c r="K966" s="88"/>
      <c r="L966" s="84"/>
      <c r="M966" s="118"/>
      <c r="N966" s="72">
        <f t="shared" si="103"/>
        <v>0</v>
      </c>
      <c r="O966" s="72">
        <f t="shared" si="108"/>
        <v>0</v>
      </c>
      <c r="P966" s="72">
        <f t="shared" si="104"/>
        <v>0</v>
      </c>
      <c r="Q966" s="72">
        <f t="shared" si="105"/>
        <v>0</v>
      </c>
      <c r="R966" s="1">
        <f t="shared" si="107"/>
        <v>0</v>
      </c>
      <c r="S966" s="72">
        <f t="shared" si="106"/>
        <v>0</v>
      </c>
      <c r="T966" s="72">
        <f t="shared" si="102"/>
        <v>0</v>
      </c>
      <c r="U966" s="72"/>
      <c r="V966" s="72"/>
    </row>
    <row r="967" spans="1:22" s="1" customFormat="1" x14ac:dyDescent="0.3">
      <c r="A967" s="83"/>
      <c r="B967" s="83"/>
      <c r="C967" s="83"/>
      <c r="D967" s="91"/>
      <c r="E967" s="83"/>
      <c r="F967" s="84"/>
      <c r="G967" s="91"/>
      <c r="H967" s="89"/>
      <c r="I967" s="89"/>
      <c r="J967" s="91"/>
      <c r="K967" s="88"/>
      <c r="L967" s="84"/>
      <c r="M967" s="118"/>
      <c r="N967" s="72">
        <f t="shared" si="103"/>
        <v>0</v>
      </c>
      <c r="O967" s="72">
        <f t="shared" si="108"/>
        <v>0</v>
      </c>
      <c r="P967" s="72">
        <f t="shared" si="104"/>
        <v>0</v>
      </c>
      <c r="Q967" s="72">
        <f t="shared" si="105"/>
        <v>0</v>
      </c>
      <c r="R967" s="1">
        <f t="shared" si="107"/>
        <v>0</v>
      </c>
      <c r="S967" s="72">
        <f t="shared" si="106"/>
        <v>0</v>
      </c>
      <c r="T967" s="72">
        <f t="shared" ref="T967:T1006" si="109">IF(B967&lt;&gt;"",IF(SUM(G967:J967)&gt;0,0,IF(D967&gt;0,0,1)),0)</f>
        <v>0</v>
      </c>
      <c r="U967" s="72"/>
      <c r="V967" s="72"/>
    </row>
    <row r="968" spans="1:22" s="1" customFormat="1" x14ac:dyDescent="0.3">
      <c r="A968" s="83"/>
      <c r="B968" s="83"/>
      <c r="C968" s="83"/>
      <c r="D968" s="91"/>
      <c r="E968" s="83"/>
      <c r="F968" s="84"/>
      <c r="G968" s="91"/>
      <c r="H968" s="89"/>
      <c r="I968" s="89"/>
      <c r="J968" s="91"/>
      <c r="K968" s="88"/>
      <c r="L968" s="84"/>
      <c r="M968" s="118"/>
      <c r="N968" s="72">
        <f t="shared" ref="N968:N1006" si="110">IF(C968&lt;&gt;"",IF(B968="",1,0),0)</f>
        <v>0</v>
      </c>
      <c r="O968" s="72">
        <f t="shared" si="108"/>
        <v>0</v>
      </c>
      <c r="P968" s="72">
        <f t="shared" ref="P968:P1006" si="111">IF(OR(H968&gt;0,G968&gt;0),IF(E968="",1,0),0)</f>
        <v>0</v>
      </c>
      <c r="Q968" s="72">
        <f t="shared" ref="Q968:Q1006" si="112">IF(E968&lt;&gt;"",IF(F968&gt;0,0,1),0)</f>
        <v>0</v>
      </c>
      <c r="R968" s="1">
        <f t="shared" si="107"/>
        <v>0</v>
      </c>
      <c r="S968" s="72">
        <f t="shared" si="106"/>
        <v>0</v>
      </c>
      <c r="T968" s="72">
        <f t="shared" si="109"/>
        <v>0</v>
      </c>
      <c r="U968" s="72"/>
      <c r="V968" s="72"/>
    </row>
    <row r="969" spans="1:22" s="1" customFormat="1" x14ac:dyDescent="0.3">
      <c r="A969" s="83"/>
      <c r="B969" s="83"/>
      <c r="C969" s="83"/>
      <c r="D969" s="91"/>
      <c r="E969" s="83"/>
      <c r="F969" s="84"/>
      <c r="G969" s="91"/>
      <c r="H969" s="89"/>
      <c r="I969" s="89"/>
      <c r="J969" s="91"/>
      <c r="K969" s="88"/>
      <c r="L969" s="84"/>
      <c r="M969" s="118"/>
      <c r="N969" s="72">
        <f t="shared" si="110"/>
        <v>0</v>
      </c>
      <c r="O969" s="72">
        <f t="shared" si="108"/>
        <v>0</v>
      </c>
      <c r="P969" s="72">
        <f t="shared" si="111"/>
        <v>0</v>
      </c>
      <c r="Q969" s="72">
        <f t="shared" si="112"/>
        <v>0</v>
      </c>
      <c r="R969" s="1">
        <f t="shared" si="107"/>
        <v>0</v>
      </c>
      <c r="S969" s="72">
        <f t="shared" si="106"/>
        <v>0</v>
      </c>
      <c r="T969" s="72">
        <f t="shared" si="109"/>
        <v>0</v>
      </c>
      <c r="U969" s="72"/>
      <c r="V969" s="72"/>
    </row>
    <row r="970" spans="1:22" s="1" customFormat="1" x14ac:dyDescent="0.3">
      <c r="A970" s="83"/>
      <c r="B970" s="83"/>
      <c r="C970" s="83"/>
      <c r="D970" s="91"/>
      <c r="E970" s="83"/>
      <c r="F970" s="84"/>
      <c r="G970" s="91"/>
      <c r="H970" s="89"/>
      <c r="I970" s="89"/>
      <c r="J970" s="91"/>
      <c r="K970" s="88"/>
      <c r="L970" s="84"/>
      <c r="M970" s="118"/>
      <c r="N970" s="72">
        <f t="shared" si="110"/>
        <v>0</v>
      </c>
      <c r="O970" s="72">
        <f t="shared" si="108"/>
        <v>0</v>
      </c>
      <c r="P970" s="72">
        <f t="shared" si="111"/>
        <v>0</v>
      </c>
      <c r="Q970" s="72">
        <f t="shared" si="112"/>
        <v>0</v>
      </c>
      <c r="R970" s="1">
        <f t="shared" si="107"/>
        <v>0</v>
      </c>
      <c r="S970" s="72">
        <f t="shared" si="106"/>
        <v>0</v>
      </c>
      <c r="T970" s="72">
        <f t="shared" si="109"/>
        <v>0</v>
      </c>
      <c r="U970" s="72"/>
      <c r="V970" s="72"/>
    </row>
    <row r="971" spans="1:22" s="1" customFormat="1" x14ac:dyDescent="0.3">
      <c r="A971" s="83"/>
      <c r="B971" s="83"/>
      <c r="C971" s="83"/>
      <c r="D971" s="91"/>
      <c r="E971" s="83"/>
      <c r="F971" s="84"/>
      <c r="G971" s="91"/>
      <c r="H971" s="89"/>
      <c r="I971" s="89"/>
      <c r="J971" s="91"/>
      <c r="K971" s="88"/>
      <c r="L971" s="84"/>
      <c r="M971" s="118"/>
      <c r="N971" s="72">
        <f t="shared" si="110"/>
        <v>0</v>
      </c>
      <c r="O971" s="72">
        <f t="shared" si="108"/>
        <v>0</v>
      </c>
      <c r="P971" s="72">
        <f t="shared" si="111"/>
        <v>0</v>
      </c>
      <c r="Q971" s="72">
        <f t="shared" si="112"/>
        <v>0</v>
      </c>
      <c r="R971" s="1">
        <f t="shared" si="107"/>
        <v>0</v>
      </c>
      <c r="S971" s="72">
        <f t="shared" si="106"/>
        <v>0</v>
      </c>
      <c r="T971" s="72">
        <f t="shared" si="109"/>
        <v>0</v>
      </c>
      <c r="U971" s="72"/>
      <c r="V971" s="72"/>
    </row>
    <row r="972" spans="1:22" s="1" customFormat="1" x14ac:dyDescent="0.3">
      <c r="A972" s="83"/>
      <c r="B972" s="83"/>
      <c r="C972" s="83"/>
      <c r="D972" s="91"/>
      <c r="E972" s="83"/>
      <c r="F972" s="84"/>
      <c r="G972" s="91"/>
      <c r="H972" s="89"/>
      <c r="I972" s="89"/>
      <c r="J972" s="91"/>
      <c r="K972" s="88"/>
      <c r="L972" s="84"/>
      <c r="M972" s="118"/>
      <c r="N972" s="72">
        <f t="shared" si="110"/>
        <v>0</v>
      </c>
      <c r="O972" s="72">
        <f t="shared" si="108"/>
        <v>0</v>
      </c>
      <c r="P972" s="72">
        <f t="shared" si="111"/>
        <v>0</v>
      </c>
      <c r="Q972" s="72">
        <f t="shared" si="112"/>
        <v>0</v>
      </c>
      <c r="R972" s="1">
        <f t="shared" si="107"/>
        <v>0</v>
      </c>
      <c r="S972" s="72">
        <f t="shared" si="106"/>
        <v>0</v>
      </c>
      <c r="T972" s="72">
        <f t="shared" si="109"/>
        <v>0</v>
      </c>
      <c r="U972" s="72"/>
      <c r="V972" s="72"/>
    </row>
    <row r="973" spans="1:22" s="1" customFormat="1" x14ac:dyDescent="0.3">
      <c r="A973" s="83"/>
      <c r="B973" s="83"/>
      <c r="C973" s="83"/>
      <c r="D973" s="91"/>
      <c r="E973" s="83"/>
      <c r="F973" s="84"/>
      <c r="G973" s="91"/>
      <c r="H973" s="89"/>
      <c r="I973" s="89"/>
      <c r="J973" s="91"/>
      <c r="K973" s="88"/>
      <c r="L973" s="84"/>
      <c r="M973" s="118"/>
      <c r="N973" s="72">
        <f t="shared" si="110"/>
        <v>0</v>
      </c>
      <c r="O973" s="72">
        <f t="shared" si="108"/>
        <v>0</v>
      </c>
      <c r="P973" s="72">
        <f t="shared" si="111"/>
        <v>0</v>
      </c>
      <c r="Q973" s="72">
        <f t="shared" si="112"/>
        <v>0</v>
      </c>
      <c r="R973" s="1">
        <f t="shared" si="107"/>
        <v>0</v>
      </c>
      <c r="S973" s="72">
        <f t="shared" si="106"/>
        <v>0</v>
      </c>
      <c r="T973" s="72">
        <f t="shared" si="109"/>
        <v>0</v>
      </c>
      <c r="U973" s="72"/>
      <c r="V973" s="72"/>
    </row>
    <row r="974" spans="1:22" s="1" customFormat="1" x14ac:dyDescent="0.3">
      <c r="A974" s="83"/>
      <c r="B974" s="83"/>
      <c r="C974" s="83"/>
      <c r="D974" s="91"/>
      <c r="E974" s="83"/>
      <c r="F974" s="84"/>
      <c r="G974" s="91"/>
      <c r="H974" s="89"/>
      <c r="I974" s="89"/>
      <c r="J974" s="91"/>
      <c r="K974" s="88"/>
      <c r="L974" s="84"/>
      <c r="M974" s="118"/>
      <c r="N974" s="72">
        <f t="shared" si="110"/>
        <v>0</v>
      </c>
      <c r="O974" s="72">
        <f t="shared" si="108"/>
        <v>0</v>
      </c>
      <c r="P974" s="72">
        <f t="shared" si="111"/>
        <v>0</v>
      </c>
      <c r="Q974" s="72">
        <f t="shared" si="112"/>
        <v>0</v>
      </c>
      <c r="R974" s="1">
        <f t="shared" si="107"/>
        <v>0</v>
      </c>
      <c r="S974" s="72">
        <f t="shared" si="106"/>
        <v>0</v>
      </c>
      <c r="T974" s="72">
        <f t="shared" si="109"/>
        <v>0</v>
      </c>
      <c r="U974" s="72"/>
      <c r="V974" s="72"/>
    </row>
    <row r="975" spans="1:22" s="1" customFormat="1" x14ac:dyDescent="0.3">
      <c r="A975" s="83"/>
      <c r="B975" s="83"/>
      <c r="C975" s="83"/>
      <c r="D975" s="91"/>
      <c r="E975" s="83"/>
      <c r="F975" s="84"/>
      <c r="G975" s="91"/>
      <c r="H975" s="89"/>
      <c r="I975" s="89"/>
      <c r="J975" s="91"/>
      <c r="K975" s="88"/>
      <c r="L975" s="84"/>
      <c r="M975" s="118"/>
      <c r="N975" s="72">
        <f t="shared" si="110"/>
        <v>0</v>
      </c>
      <c r="O975" s="72">
        <f t="shared" si="108"/>
        <v>0</v>
      </c>
      <c r="P975" s="72">
        <f t="shared" si="111"/>
        <v>0</v>
      </c>
      <c r="Q975" s="72">
        <f t="shared" si="112"/>
        <v>0</v>
      </c>
      <c r="R975" s="1">
        <f t="shared" si="107"/>
        <v>0</v>
      </c>
      <c r="S975" s="72">
        <f t="shared" si="106"/>
        <v>0</v>
      </c>
      <c r="T975" s="72">
        <f t="shared" si="109"/>
        <v>0</v>
      </c>
      <c r="U975" s="72"/>
      <c r="V975" s="72"/>
    </row>
    <row r="976" spans="1:22" s="1" customFormat="1" x14ac:dyDescent="0.3">
      <c r="A976" s="83"/>
      <c r="B976" s="83"/>
      <c r="C976" s="83"/>
      <c r="D976" s="91"/>
      <c r="E976" s="83"/>
      <c r="F976" s="84"/>
      <c r="G976" s="91"/>
      <c r="H976" s="89"/>
      <c r="I976" s="89"/>
      <c r="J976" s="91"/>
      <c r="K976" s="88"/>
      <c r="L976" s="84"/>
      <c r="M976" s="118"/>
      <c r="N976" s="72">
        <f t="shared" si="110"/>
        <v>0</v>
      </c>
      <c r="O976" s="72">
        <f t="shared" si="108"/>
        <v>0</v>
      </c>
      <c r="P976" s="72">
        <f t="shared" si="111"/>
        <v>0</v>
      </c>
      <c r="Q976" s="72">
        <f t="shared" si="112"/>
        <v>0</v>
      </c>
      <c r="R976" s="1">
        <f t="shared" si="107"/>
        <v>0</v>
      </c>
      <c r="S976" s="72">
        <f t="shared" si="106"/>
        <v>0</v>
      </c>
      <c r="T976" s="72">
        <f t="shared" si="109"/>
        <v>0</v>
      </c>
      <c r="U976" s="72"/>
      <c r="V976" s="72"/>
    </row>
    <row r="977" spans="1:22" s="1" customFormat="1" x14ac:dyDescent="0.3">
      <c r="A977" s="83"/>
      <c r="B977" s="83"/>
      <c r="C977" s="83"/>
      <c r="D977" s="91"/>
      <c r="E977" s="83"/>
      <c r="F977" s="84"/>
      <c r="G977" s="91"/>
      <c r="H977" s="89"/>
      <c r="I977" s="89"/>
      <c r="J977" s="91"/>
      <c r="K977" s="88"/>
      <c r="L977" s="84"/>
      <c r="M977" s="118"/>
      <c r="N977" s="72">
        <f t="shared" si="110"/>
        <v>0</v>
      </c>
      <c r="O977" s="72">
        <f t="shared" si="108"/>
        <v>0</v>
      </c>
      <c r="P977" s="72">
        <f t="shared" si="111"/>
        <v>0</v>
      </c>
      <c r="Q977" s="72">
        <f t="shared" si="112"/>
        <v>0</v>
      </c>
      <c r="R977" s="1">
        <f t="shared" si="107"/>
        <v>0</v>
      </c>
      <c r="S977" s="72">
        <f t="shared" si="106"/>
        <v>0</v>
      </c>
      <c r="T977" s="72">
        <f t="shared" si="109"/>
        <v>0</v>
      </c>
      <c r="U977" s="72"/>
      <c r="V977" s="72"/>
    </row>
    <row r="978" spans="1:22" s="1" customFormat="1" x14ac:dyDescent="0.3">
      <c r="A978" s="83"/>
      <c r="B978" s="83"/>
      <c r="C978" s="83"/>
      <c r="D978" s="91"/>
      <c r="E978" s="83"/>
      <c r="F978" s="84"/>
      <c r="G978" s="91"/>
      <c r="H978" s="89"/>
      <c r="I978" s="89"/>
      <c r="J978" s="91"/>
      <c r="K978" s="88"/>
      <c r="L978" s="84"/>
      <c r="M978" s="118"/>
      <c r="N978" s="72">
        <f t="shared" si="110"/>
        <v>0</v>
      </c>
      <c r="O978" s="72">
        <f t="shared" si="108"/>
        <v>0</v>
      </c>
      <c r="P978" s="72">
        <f t="shared" si="111"/>
        <v>0</v>
      </c>
      <c r="Q978" s="72">
        <f t="shared" si="112"/>
        <v>0</v>
      </c>
      <c r="R978" s="1">
        <f t="shared" si="107"/>
        <v>0</v>
      </c>
      <c r="S978" s="72">
        <f t="shared" si="106"/>
        <v>0</v>
      </c>
      <c r="T978" s="72">
        <f t="shared" si="109"/>
        <v>0</v>
      </c>
      <c r="U978" s="72"/>
      <c r="V978" s="72"/>
    </row>
    <row r="979" spans="1:22" s="1" customFormat="1" x14ac:dyDescent="0.3">
      <c r="A979" s="83"/>
      <c r="B979" s="83"/>
      <c r="C979" s="83"/>
      <c r="D979" s="91"/>
      <c r="E979" s="83"/>
      <c r="F979" s="84"/>
      <c r="G979" s="91"/>
      <c r="H979" s="89"/>
      <c r="I979" s="89"/>
      <c r="J979" s="91"/>
      <c r="K979" s="88"/>
      <c r="L979" s="84"/>
      <c r="M979" s="118"/>
      <c r="N979" s="72">
        <f t="shared" si="110"/>
        <v>0</v>
      </c>
      <c r="O979" s="72">
        <f t="shared" si="108"/>
        <v>0</v>
      </c>
      <c r="P979" s="72">
        <f t="shared" si="111"/>
        <v>0</v>
      </c>
      <c r="Q979" s="72">
        <f t="shared" si="112"/>
        <v>0</v>
      </c>
      <c r="R979" s="1">
        <f t="shared" si="107"/>
        <v>0</v>
      </c>
      <c r="S979" s="72">
        <f t="shared" si="106"/>
        <v>0</v>
      </c>
      <c r="T979" s="72">
        <f t="shared" si="109"/>
        <v>0</v>
      </c>
      <c r="U979" s="72"/>
      <c r="V979" s="72"/>
    </row>
    <row r="980" spans="1:22" s="1" customFormat="1" x14ac:dyDescent="0.3">
      <c r="A980" s="83"/>
      <c r="B980" s="83"/>
      <c r="C980" s="83"/>
      <c r="D980" s="91"/>
      <c r="E980" s="83"/>
      <c r="F980" s="84"/>
      <c r="G980" s="91"/>
      <c r="H980" s="89"/>
      <c r="I980" s="89"/>
      <c r="J980" s="91"/>
      <c r="K980" s="88"/>
      <c r="L980" s="84"/>
      <c r="M980" s="118"/>
      <c r="N980" s="72">
        <f t="shared" si="110"/>
        <v>0</v>
      </c>
      <c r="O980" s="72">
        <f t="shared" si="108"/>
        <v>0</v>
      </c>
      <c r="P980" s="72">
        <f t="shared" si="111"/>
        <v>0</v>
      </c>
      <c r="Q980" s="72">
        <f t="shared" si="112"/>
        <v>0</v>
      </c>
      <c r="R980" s="1">
        <f t="shared" si="107"/>
        <v>0</v>
      </c>
      <c r="S980" s="72">
        <f t="shared" si="106"/>
        <v>0</v>
      </c>
      <c r="T980" s="72">
        <f t="shared" si="109"/>
        <v>0</v>
      </c>
      <c r="U980" s="72"/>
      <c r="V980" s="72"/>
    </row>
    <row r="981" spans="1:22" s="1" customFormat="1" x14ac:dyDescent="0.3">
      <c r="A981" s="83"/>
      <c r="B981" s="83"/>
      <c r="C981" s="83"/>
      <c r="D981" s="91"/>
      <c r="E981" s="83"/>
      <c r="F981" s="84"/>
      <c r="G981" s="91"/>
      <c r="H981" s="89"/>
      <c r="I981" s="89"/>
      <c r="J981" s="91"/>
      <c r="K981" s="88"/>
      <c r="L981" s="84"/>
      <c r="M981" s="118"/>
      <c r="N981" s="72">
        <f t="shared" si="110"/>
        <v>0</v>
      </c>
      <c r="O981" s="72">
        <f t="shared" si="108"/>
        <v>0</v>
      </c>
      <c r="P981" s="72">
        <f t="shared" si="111"/>
        <v>0</v>
      </c>
      <c r="Q981" s="72">
        <f t="shared" si="112"/>
        <v>0</v>
      </c>
      <c r="R981" s="1">
        <f t="shared" si="107"/>
        <v>0</v>
      </c>
      <c r="S981" s="72">
        <f t="shared" ref="S981:S1006" si="113">IF(E981="Hourly rate",IF(H981&lt;&gt;"",0,1),0)</f>
        <v>0</v>
      </c>
      <c r="T981" s="72">
        <f t="shared" si="109"/>
        <v>0</v>
      </c>
      <c r="U981" s="72"/>
      <c r="V981" s="72"/>
    </row>
    <row r="982" spans="1:22" s="1" customFormat="1" x14ac:dyDescent="0.3">
      <c r="A982" s="83"/>
      <c r="B982" s="83"/>
      <c r="C982" s="83"/>
      <c r="D982" s="91"/>
      <c r="E982" s="83"/>
      <c r="F982" s="84"/>
      <c r="G982" s="91"/>
      <c r="H982" s="89"/>
      <c r="I982" s="89"/>
      <c r="J982" s="91"/>
      <c r="K982" s="88"/>
      <c r="L982" s="84"/>
      <c r="M982" s="118"/>
      <c r="N982" s="72">
        <f t="shared" si="110"/>
        <v>0</v>
      </c>
      <c r="O982" s="72">
        <f t="shared" si="108"/>
        <v>0</v>
      </c>
      <c r="P982" s="72">
        <f t="shared" si="111"/>
        <v>0</v>
      </c>
      <c r="Q982" s="72">
        <f t="shared" si="112"/>
        <v>0</v>
      </c>
      <c r="R982" s="1">
        <f t="shared" ref="R982:R1006" si="114">IF(OR(E982="Part-time",E982="Full-time"),IF(G982&lt;&gt;"",0,1),0)</f>
        <v>0</v>
      </c>
      <c r="S982" s="72">
        <f t="shared" si="113"/>
        <v>0</v>
      </c>
      <c r="T982" s="72">
        <f t="shared" si="109"/>
        <v>0</v>
      </c>
      <c r="U982" s="72"/>
      <c r="V982" s="72"/>
    </row>
    <row r="983" spans="1:22" s="1" customFormat="1" x14ac:dyDescent="0.3">
      <c r="A983" s="83"/>
      <c r="B983" s="83"/>
      <c r="C983" s="83"/>
      <c r="D983" s="91"/>
      <c r="E983" s="83"/>
      <c r="F983" s="84"/>
      <c r="G983" s="91"/>
      <c r="H983" s="89"/>
      <c r="I983" s="89"/>
      <c r="J983" s="91"/>
      <c r="K983" s="88"/>
      <c r="L983" s="84"/>
      <c r="M983" s="118"/>
      <c r="N983" s="72">
        <f t="shared" si="110"/>
        <v>0</v>
      </c>
      <c r="O983" s="72">
        <f t="shared" si="108"/>
        <v>0</v>
      </c>
      <c r="P983" s="72">
        <f t="shared" si="111"/>
        <v>0</v>
      </c>
      <c r="Q983" s="72">
        <f t="shared" si="112"/>
        <v>0</v>
      </c>
      <c r="R983" s="1">
        <f t="shared" si="114"/>
        <v>0</v>
      </c>
      <c r="S983" s="72">
        <f t="shared" si="113"/>
        <v>0</v>
      </c>
      <c r="T983" s="72">
        <f t="shared" si="109"/>
        <v>0</v>
      </c>
      <c r="U983" s="72"/>
      <c r="V983" s="72"/>
    </row>
    <row r="984" spans="1:22" s="1" customFormat="1" x14ac:dyDescent="0.3">
      <c r="A984" s="83"/>
      <c r="B984" s="83"/>
      <c r="C984" s="83"/>
      <c r="D984" s="91"/>
      <c r="E984" s="83"/>
      <c r="F984" s="84"/>
      <c r="G984" s="91"/>
      <c r="H984" s="89"/>
      <c r="I984" s="89"/>
      <c r="J984" s="91"/>
      <c r="K984" s="88"/>
      <c r="L984" s="84"/>
      <c r="M984" s="118"/>
      <c r="N984" s="72">
        <f t="shared" si="110"/>
        <v>0</v>
      </c>
      <c r="O984" s="72">
        <f t="shared" si="108"/>
        <v>0</v>
      </c>
      <c r="P984" s="72">
        <f t="shared" si="111"/>
        <v>0</v>
      </c>
      <c r="Q984" s="72">
        <f t="shared" si="112"/>
        <v>0</v>
      </c>
      <c r="R984" s="1">
        <f t="shared" si="114"/>
        <v>0</v>
      </c>
      <c r="S984" s="72">
        <f t="shared" si="113"/>
        <v>0</v>
      </c>
      <c r="T984" s="72">
        <f t="shared" si="109"/>
        <v>0</v>
      </c>
      <c r="U984" s="72"/>
      <c r="V984" s="72"/>
    </row>
    <row r="985" spans="1:22" s="1" customFormat="1" x14ac:dyDescent="0.3">
      <c r="A985" s="83"/>
      <c r="B985" s="83"/>
      <c r="C985" s="83"/>
      <c r="D985" s="91"/>
      <c r="E985" s="83"/>
      <c r="F985" s="84"/>
      <c r="G985" s="91"/>
      <c r="H985" s="89"/>
      <c r="I985" s="89"/>
      <c r="J985" s="91"/>
      <c r="K985" s="88"/>
      <c r="L985" s="84"/>
      <c r="M985" s="118"/>
      <c r="N985" s="72">
        <f t="shared" si="110"/>
        <v>0</v>
      </c>
      <c r="O985" s="72">
        <f t="shared" si="108"/>
        <v>0</v>
      </c>
      <c r="P985" s="72">
        <f t="shared" si="111"/>
        <v>0</v>
      </c>
      <c r="Q985" s="72">
        <f t="shared" si="112"/>
        <v>0</v>
      </c>
      <c r="R985" s="1">
        <f t="shared" si="114"/>
        <v>0</v>
      </c>
      <c r="S985" s="72">
        <f t="shared" si="113"/>
        <v>0</v>
      </c>
      <c r="T985" s="72">
        <f t="shared" si="109"/>
        <v>0</v>
      </c>
      <c r="U985" s="72"/>
      <c r="V985" s="72"/>
    </row>
    <row r="986" spans="1:22" s="1" customFormat="1" x14ac:dyDescent="0.3">
      <c r="A986" s="83"/>
      <c r="B986" s="83"/>
      <c r="C986" s="83"/>
      <c r="D986" s="91"/>
      <c r="E986" s="83"/>
      <c r="F986" s="84"/>
      <c r="G986" s="91"/>
      <c r="H986" s="89"/>
      <c r="I986" s="89"/>
      <c r="J986" s="91"/>
      <c r="K986" s="88"/>
      <c r="L986" s="84"/>
      <c r="M986" s="118"/>
      <c r="N986" s="72">
        <f t="shared" si="110"/>
        <v>0</v>
      </c>
      <c r="O986" s="72">
        <f t="shared" si="108"/>
        <v>0</v>
      </c>
      <c r="P986" s="72">
        <f t="shared" si="111"/>
        <v>0</v>
      </c>
      <c r="Q986" s="72">
        <f t="shared" si="112"/>
        <v>0</v>
      </c>
      <c r="R986" s="1">
        <f t="shared" si="114"/>
        <v>0</v>
      </c>
      <c r="S986" s="72">
        <f t="shared" si="113"/>
        <v>0</v>
      </c>
      <c r="T986" s="72">
        <f t="shared" si="109"/>
        <v>0</v>
      </c>
      <c r="U986" s="72"/>
      <c r="V986" s="72"/>
    </row>
    <row r="987" spans="1:22" s="1" customFormat="1" x14ac:dyDescent="0.3">
      <c r="A987" s="83"/>
      <c r="B987" s="83"/>
      <c r="C987" s="83"/>
      <c r="D987" s="91"/>
      <c r="E987" s="83"/>
      <c r="F987" s="84"/>
      <c r="G987" s="91"/>
      <c r="H987" s="89"/>
      <c r="I987" s="89"/>
      <c r="J987" s="91"/>
      <c r="K987" s="88"/>
      <c r="L987" s="84"/>
      <c r="M987" s="118"/>
      <c r="N987" s="72">
        <f t="shared" si="110"/>
        <v>0</v>
      </c>
      <c r="O987" s="72">
        <f t="shared" si="108"/>
        <v>0</v>
      </c>
      <c r="P987" s="72">
        <f t="shared" si="111"/>
        <v>0</v>
      </c>
      <c r="Q987" s="72">
        <f t="shared" si="112"/>
        <v>0</v>
      </c>
      <c r="R987" s="1">
        <f t="shared" si="114"/>
        <v>0</v>
      </c>
      <c r="S987" s="72">
        <f t="shared" si="113"/>
        <v>0</v>
      </c>
      <c r="T987" s="72">
        <f t="shared" si="109"/>
        <v>0</v>
      </c>
      <c r="U987" s="72"/>
      <c r="V987" s="72"/>
    </row>
    <row r="988" spans="1:22" s="1" customFormat="1" x14ac:dyDescent="0.3">
      <c r="A988" s="83"/>
      <c r="B988" s="83"/>
      <c r="C988" s="83"/>
      <c r="D988" s="91"/>
      <c r="E988" s="83"/>
      <c r="F988" s="84"/>
      <c r="G988" s="91"/>
      <c r="H988" s="89"/>
      <c r="I988" s="89"/>
      <c r="J988" s="91"/>
      <c r="K988" s="88"/>
      <c r="L988" s="84"/>
      <c r="M988" s="118"/>
      <c r="N988" s="72">
        <f t="shared" si="110"/>
        <v>0</v>
      </c>
      <c r="O988" s="72">
        <f t="shared" si="108"/>
        <v>0</v>
      </c>
      <c r="P988" s="72">
        <f t="shared" si="111"/>
        <v>0</v>
      </c>
      <c r="Q988" s="72">
        <f t="shared" si="112"/>
        <v>0</v>
      </c>
      <c r="R988" s="1">
        <f t="shared" si="114"/>
        <v>0</v>
      </c>
      <c r="S988" s="72">
        <f t="shared" si="113"/>
        <v>0</v>
      </c>
      <c r="T988" s="72">
        <f t="shared" si="109"/>
        <v>0</v>
      </c>
      <c r="U988" s="72"/>
      <c r="V988" s="72"/>
    </row>
    <row r="989" spans="1:22" s="1" customFormat="1" x14ac:dyDescent="0.3">
      <c r="A989" s="83"/>
      <c r="B989" s="83"/>
      <c r="C989" s="83"/>
      <c r="D989" s="91"/>
      <c r="E989" s="83"/>
      <c r="F989" s="84"/>
      <c r="G989" s="91"/>
      <c r="H989" s="89"/>
      <c r="I989" s="89"/>
      <c r="J989" s="91"/>
      <c r="K989" s="88"/>
      <c r="L989" s="84"/>
      <c r="M989" s="118"/>
      <c r="N989" s="72">
        <f t="shared" si="110"/>
        <v>0</v>
      </c>
      <c r="O989" s="72">
        <f t="shared" si="108"/>
        <v>0</v>
      </c>
      <c r="P989" s="72">
        <f t="shared" si="111"/>
        <v>0</v>
      </c>
      <c r="Q989" s="72">
        <f t="shared" si="112"/>
        <v>0</v>
      </c>
      <c r="R989" s="1">
        <f t="shared" si="114"/>
        <v>0</v>
      </c>
      <c r="S989" s="72">
        <f t="shared" si="113"/>
        <v>0</v>
      </c>
      <c r="T989" s="72">
        <f t="shared" si="109"/>
        <v>0</v>
      </c>
      <c r="U989" s="72"/>
      <c r="V989" s="72"/>
    </row>
    <row r="990" spans="1:22" s="1" customFormat="1" x14ac:dyDescent="0.3">
      <c r="A990" s="83"/>
      <c r="B990" s="83"/>
      <c r="C990" s="83"/>
      <c r="D990" s="91"/>
      <c r="E990" s="83"/>
      <c r="F990" s="84"/>
      <c r="G990" s="91"/>
      <c r="H990" s="89"/>
      <c r="I990" s="89"/>
      <c r="J990" s="91"/>
      <c r="K990" s="88"/>
      <c r="L990" s="84"/>
      <c r="M990" s="118"/>
      <c r="N990" s="72">
        <f t="shared" si="110"/>
        <v>0</v>
      </c>
      <c r="O990" s="72">
        <f t="shared" si="108"/>
        <v>0</v>
      </c>
      <c r="P990" s="72">
        <f t="shared" si="111"/>
        <v>0</v>
      </c>
      <c r="Q990" s="72">
        <f t="shared" si="112"/>
        <v>0</v>
      </c>
      <c r="R990" s="1">
        <f t="shared" si="114"/>
        <v>0</v>
      </c>
      <c r="S990" s="72">
        <f t="shared" si="113"/>
        <v>0</v>
      </c>
      <c r="T990" s="72">
        <f t="shared" si="109"/>
        <v>0</v>
      </c>
      <c r="U990" s="72"/>
      <c r="V990" s="72"/>
    </row>
    <row r="991" spans="1:22" s="1" customFormat="1" x14ac:dyDescent="0.3">
      <c r="A991" s="83"/>
      <c r="B991" s="83"/>
      <c r="C991" s="83"/>
      <c r="D991" s="91"/>
      <c r="E991" s="83"/>
      <c r="F991" s="84"/>
      <c r="G991" s="91"/>
      <c r="H991" s="89"/>
      <c r="I991" s="89"/>
      <c r="J991" s="91"/>
      <c r="K991" s="88"/>
      <c r="L991" s="84"/>
      <c r="M991" s="118"/>
      <c r="N991" s="72">
        <f t="shared" si="110"/>
        <v>0</v>
      </c>
      <c r="O991" s="72">
        <f t="shared" si="108"/>
        <v>0</v>
      </c>
      <c r="P991" s="72">
        <f t="shared" si="111"/>
        <v>0</v>
      </c>
      <c r="Q991" s="72">
        <f t="shared" si="112"/>
        <v>0</v>
      </c>
      <c r="R991" s="1">
        <f t="shared" si="114"/>
        <v>0</v>
      </c>
      <c r="S991" s="72">
        <f t="shared" si="113"/>
        <v>0</v>
      </c>
      <c r="T991" s="72">
        <f t="shared" si="109"/>
        <v>0</v>
      </c>
      <c r="U991" s="72"/>
      <c r="V991" s="72"/>
    </row>
    <row r="992" spans="1:22" s="1" customFormat="1" x14ac:dyDescent="0.3">
      <c r="A992" s="83"/>
      <c r="B992" s="83"/>
      <c r="C992" s="83"/>
      <c r="D992" s="91"/>
      <c r="E992" s="83"/>
      <c r="F992" s="84"/>
      <c r="G992" s="91"/>
      <c r="H992" s="89"/>
      <c r="I992" s="89"/>
      <c r="J992" s="91"/>
      <c r="K992" s="88"/>
      <c r="L992" s="84"/>
      <c r="M992" s="118"/>
      <c r="N992" s="72">
        <f t="shared" si="110"/>
        <v>0</v>
      </c>
      <c r="O992" s="72">
        <f t="shared" si="108"/>
        <v>0</v>
      </c>
      <c r="P992" s="72">
        <f t="shared" si="111"/>
        <v>0</v>
      </c>
      <c r="Q992" s="72">
        <f t="shared" si="112"/>
        <v>0</v>
      </c>
      <c r="R992" s="1">
        <f t="shared" si="114"/>
        <v>0</v>
      </c>
      <c r="S992" s="72">
        <f t="shared" si="113"/>
        <v>0</v>
      </c>
      <c r="T992" s="72">
        <f t="shared" si="109"/>
        <v>0</v>
      </c>
      <c r="U992" s="72"/>
      <c r="V992" s="72"/>
    </row>
    <row r="993" spans="1:22" s="1" customFormat="1" x14ac:dyDescent="0.3">
      <c r="A993" s="83"/>
      <c r="B993" s="83"/>
      <c r="C993" s="83"/>
      <c r="D993" s="91"/>
      <c r="E993" s="83"/>
      <c r="F993" s="84"/>
      <c r="G993" s="91"/>
      <c r="H993" s="89"/>
      <c r="I993" s="89"/>
      <c r="J993" s="91"/>
      <c r="K993" s="88"/>
      <c r="L993" s="84"/>
      <c r="M993" s="118"/>
      <c r="N993" s="72">
        <f t="shared" si="110"/>
        <v>0</v>
      </c>
      <c r="O993" s="72">
        <f t="shared" si="108"/>
        <v>0</v>
      </c>
      <c r="P993" s="72">
        <f t="shared" si="111"/>
        <v>0</v>
      </c>
      <c r="Q993" s="72">
        <f t="shared" si="112"/>
        <v>0</v>
      </c>
      <c r="R993" s="1">
        <f t="shared" si="114"/>
        <v>0</v>
      </c>
      <c r="S993" s="72">
        <f t="shared" si="113"/>
        <v>0</v>
      </c>
      <c r="T993" s="72">
        <f t="shared" si="109"/>
        <v>0</v>
      </c>
      <c r="U993" s="72"/>
      <c r="V993" s="72"/>
    </row>
    <row r="994" spans="1:22" s="1" customFormat="1" x14ac:dyDescent="0.3">
      <c r="A994" s="83"/>
      <c r="B994" s="83"/>
      <c r="C994" s="83"/>
      <c r="D994" s="91"/>
      <c r="E994" s="83"/>
      <c r="F994" s="84"/>
      <c r="G994" s="91"/>
      <c r="H994" s="89"/>
      <c r="I994" s="89"/>
      <c r="J994" s="91"/>
      <c r="K994" s="88"/>
      <c r="L994" s="84"/>
      <c r="M994" s="118"/>
      <c r="N994" s="72">
        <f t="shared" si="110"/>
        <v>0</v>
      </c>
      <c r="O994" s="72">
        <f t="shared" si="108"/>
        <v>0</v>
      </c>
      <c r="P994" s="72">
        <f t="shared" si="111"/>
        <v>0</v>
      </c>
      <c r="Q994" s="72">
        <f t="shared" si="112"/>
        <v>0</v>
      </c>
      <c r="R994" s="1">
        <f t="shared" si="114"/>
        <v>0</v>
      </c>
      <c r="S994" s="72">
        <f t="shared" si="113"/>
        <v>0</v>
      </c>
      <c r="T994" s="72">
        <f t="shared" si="109"/>
        <v>0</v>
      </c>
      <c r="U994" s="72"/>
      <c r="V994" s="72"/>
    </row>
    <row r="995" spans="1:22" s="1" customFormat="1" x14ac:dyDescent="0.3">
      <c r="A995" s="83"/>
      <c r="B995" s="83"/>
      <c r="C995" s="83"/>
      <c r="D995" s="91"/>
      <c r="E995" s="83"/>
      <c r="F995" s="84"/>
      <c r="G995" s="91"/>
      <c r="H995" s="89"/>
      <c r="I995" s="89"/>
      <c r="J995" s="91"/>
      <c r="K995" s="88"/>
      <c r="L995" s="84"/>
      <c r="M995" s="118"/>
      <c r="N995" s="72">
        <f t="shared" si="110"/>
        <v>0</v>
      </c>
      <c r="O995" s="72">
        <f t="shared" si="108"/>
        <v>0</v>
      </c>
      <c r="P995" s="72">
        <f t="shared" si="111"/>
        <v>0</v>
      </c>
      <c r="Q995" s="72">
        <f t="shared" si="112"/>
        <v>0</v>
      </c>
      <c r="R995" s="1">
        <f t="shared" si="114"/>
        <v>0</v>
      </c>
      <c r="S995" s="72">
        <f t="shared" si="113"/>
        <v>0</v>
      </c>
      <c r="T995" s="72">
        <f t="shared" si="109"/>
        <v>0</v>
      </c>
      <c r="U995" s="72"/>
      <c r="V995" s="72"/>
    </row>
    <row r="996" spans="1:22" s="1" customFormat="1" x14ac:dyDescent="0.3">
      <c r="A996" s="83"/>
      <c r="B996" s="83"/>
      <c r="C996" s="83"/>
      <c r="D996" s="91"/>
      <c r="E996" s="83"/>
      <c r="F996" s="84"/>
      <c r="G996" s="91"/>
      <c r="H996" s="89"/>
      <c r="I996" s="89"/>
      <c r="J996" s="91"/>
      <c r="K996" s="88"/>
      <c r="L996" s="84"/>
      <c r="M996" s="118"/>
      <c r="N996" s="72">
        <f t="shared" si="110"/>
        <v>0</v>
      </c>
      <c r="O996" s="72">
        <f t="shared" si="108"/>
        <v>0</v>
      </c>
      <c r="P996" s="72">
        <f t="shared" si="111"/>
        <v>0</v>
      </c>
      <c r="Q996" s="72">
        <f t="shared" si="112"/>
        <v>0</v>
      </c>
      <c r="R996" s="1">
        <f t="shared" si="114"/>
        <v>0</v>
      </c>
      <c r="S996" s="72">
        <f t="shared" si="113"/>
        <v>0</v>
      </c>
      <c r="T996" s="72">
        <f t="shared" si="109"/>
        <v>0</v>
      </c>
      <c r="U996" s="72"/>
      <c r="V996" s="72"/>
    </row>
    <row r="997" spans="1:22" s="1" customFormat="1" x14ac:dyDescent="0.3">
      <c r="A997" s="83"/>
      <c r="B997" s="83"/>
      <c r="C997" s="83"/>
      <c r="D997" s="91"/>
      <c r="E997" s="83"/>
      <c r="F997" s="84"/>
      <c r="G997" s="91"/>
      <c r="H997" s="89"/>
      <c r="I997" s="89"/>
      <c r="J997" s="91"/>
      <c r="K997" s="88"/>
      <c r="L997" s="84"/>
      <c r="M997" s="118"/>
      <c r="N997" s="72">
        <f t="shared" si="110"/>
        <v>0</v>
      </c>
      <c r="O997" s="72">
        <f t="shared" si="108"/>
        <v>0</v>
      </c>
      <c r="P997" s="72">
        <f t="shared" si="111"/>
        <v>0</v>
      </c>
      <c r="Q997" s="72">
        <f t="shared" si="112"/>
        <v>0</v>
      </c>
      <c r="R997" s="1">
        <f t="shared" si="114"/>
        <v>0</v>
      </c>
      <c r="S997" s="72">
        <f t="shared" si="113"/>
        <v>0</v>
      </c>
      <c r="T997" s="72">
        <f t="shared" si="109"/>
        <v>0</v>
      </c>
      <c r="U997" s="72"/>
      <c r="V997" s="72"/>
    </row>
    <row r="998" spans="1:22" s="1" customFormat="1" x14ac:dyDescent="0.3">
      <c r="A998" s="83"/>
      <c r="B998" s="83"/>
      <c r="C998" s="83"/>
      <c r="D998" s="91"/>
      <c r="E998" s="83"/>
      <c r="F998" s="84"/>
      <c r="G998" s="91"/>
      <c r="H998" s="89"/>
      <c r="I998" s="89"/>
      <c r="J998" s="91"/>
      <c r="K998" s="88"/>
      <c r="L998" s="84"/>
      <c r="M998" s="118"/>
      <c r="N998" s="72">
        <f t="shared" si="110"/>
        <v>0</v>
      </c>
      <c r="O998" s="72">
        <f t="shared" si="108"/>
        <v>0</v>
      </c>
      <c r="P998" s="72">
        <f t="shared" si="111"/>
        <v>0</v>
      </c>
      <c r="Q998" s="72">
        <f t="shared" si="112"/>
        <v>0</v>
      </c>
      <c r="R998" s="1">
        <f t="shared" si="114"/>
        <v>0</v>
      </c>
      <c r="S998" s="72">
        <f t="shared" si="113"/>
        <v>0</v>
      </c>
      <c r="T998" s="72">
        <f t="shared" si="109"/>
        <v>0</v>
      </c>
      <c r="U998" s="72"/>
      <c r="V998" s="72"/>
    </row>
    <row r="999" spans="1:22" s="1" customFormat="1" x14ac:dyDescent="0.3">
      <c r="A999" s="83"/>
      <c r="B999" s="83"/>
      <c r="C999" s="83"/>
      <c r="D999" s="91"/>
      <c r="E999" s="83"/>
      <c r="F999" s="84"/>
      <c r="G999" s="91"/>
      <c r="H999" s="89"/>
      <c r="I999" s="89"/>
      <c r="J999" s="91"/>
      <c r="K999" s="88"/>
      <c r="L999" s="84"/>
      <c r="M999" s="118"/>
      <c r="N999" s="72">
        <f t="shared" si="110"/>
        <v>0</v>
      </c>
      <c r="O999" s="72">
        <f t="shared" si="108"/>
        <v>0</v>
      </c>
      <c r="P999" s="72">
        <f t="shared" si="111"/>
        <v>0</v>
      </c>
      <c r="Q999" s="72">
        <f t="shared" si="112"/>
        <v>0</v>
      </c>
      <c r="R999" s="1">
        <f t="shared" si="114"/>
        <v>0</v>
      </c>
      <c r="S999" s="72">
        <f t="shared" si="113"/>
        <v>0</v>
      </c>
      <c r="T999" s="72">
        <f t="shared" si="109"/>
        <v>0</v>
      </c>
      <c r="U999" s="72"/>
      <c r="V999" s="72"/>
    </row>
    <row r="1000" spans="1:22" s="1" customFormat="1" x14ac:dyDescent="0.3">
      <c r="A1000" s="83"/>
      <c r="B1000" s="83"/>
      <c r="C1000" s="83"/>
      <c r="D1000" s="91"/>
      <c r="E1000" s="83"/>
      <c r="F1000" s="84"/>
      <c r="G1000" s="91"/>
      <c r="H1000" s="89"/>
      <c r="I1000" s="89"/>
      <c r="J1000" s="91"/>
      <c r="K1000" s="88"/>
      <c r="L1000" s="84"/>
      <c r="M1000" s="118"/>
      <c r="N1000" s="72">
        <f t="shared" si="110"/>
        <v>0</v>
      </c>
      <c r="O1000" s="72">
        <f t="shared" si="108"/>
        <v>0</v>
      </c>
      <c r="P1000" s="72">
        <f t="shared" si="111"/>
        <v>0</v>
      </c>
      <c r="Q1000" s="72">
        <f t="shared" si="112"/>
        <v>0</v>
      </c>
      <c r="R1000" s="1">
        <f t="shared" si="114"/>
        <v>0</v>
      </c>
      <c r="S1000" s="72">
        <f t="shared" si="113"/>
        <v>0</v>
      </c>
      <c r="T1000" s="72">
        <f t="shared" si="109"/>
        <v>0</v>
      </c>
      <c r="U1000" s="72"/>
      <c r="V1000" s="72"/>
    </row>
    <row r="1001" spans="1:22" s="1" customFormat="1" x14ac:dyDescent="0.3">
      <c r="A1001" s="83"/>
      <c r="B1001" s="83"/>
      <c r="C1001" s="83"/>
      <c r="D1001" s="91"/>
      <c r="E1001" s="83"/>
      <c r="F1001" s="84"/>
      <c r="G1001" s="91"/>
      <c r="H1001" s="89"/>
      <c r="I1001" s="89"/>
      <c r="J1001" s="91"/>
      <c r="K1001" s="88"/>
      <c r="L1001" s="84"/>
      <c r="M1001" s="118"/>
      <c r="N1001" s="72">
        <f t="shared" si="110"/>
        <v>0</v>
      </c>
      <c r="O1001" s="72">
        <f t="shared" si="108"/>
        <v>0</v>
      </c>
      <c r="P1001" s="72">
        <f t="shared" si="111"/>
        <v>0</v>
      </c>
      <c r="Q1001" s="72">
        <f t="shared" si="112"/>
        <v>0</v>
      </c>
      <c r="R1001" s="1">
        <f t="shared" si="114"/>
        <v>0</v>
      </c>
      <c r="S1001" s="72">
        <f t="shared" si="113"/>
        <v>0</v>
      </c>
      <c r="T1001" s="72">
        <f t="shared" si="109"/>
        <v>0</v>
      </c>
      <c r="U1001" s="72"/>
      <c r="V1001" s="72"/>
    </row>
    <row r="1002" spans="1:22" s="1" customFormat="1" x14ac:dyDescent="0.3">
      <c r="A1002" s="83"/>
      <c r="B1002" s="83"/>
      <c r="C1002" s="83"/>
      <c r="D1002" s="91"/>
      <c r="E1002" s="83"/>
      <c r="F1002" s="84"/>
      <c r="G1002" s="91"/>
      <c r="H1002" s="89"/>
      <c r="I1002" s="89"/>
      <c r="J1002" s="91"/>
      <c r="K1002" s="88"/>
      <c r="L1002" s="84"/>
      <c r="M1002" s="118"/>
      <c r="N1002" s="72">
        <f t="shared" si="110"/>
        <v>0</v>
      </c>
      <c r="O1002" s="72">
        <f t="shared" si="108"/>
        <v>0</v>
      </c>
      <c r="P1002" s="72">
        <f t="shared" si="111"/>
        <v>0</v>
      </c>
      <c r="Q1002" s="72">
        <f t="shared" si="112"/>
        <v>0</v>
      </c>
      <c r="R1002" s="1">
        <f t="shared" si="114"/>
        <v>0</v>
      </c>
      <c r="S1002" s="72">
        <f t="shared" si="113"/>
        <v>0</v>
      </c>
      <c r="T1002" s="72">
        <f t="shared" si="109"/>
        <v>0</v>
      </c>
      <c r="U1002" s="72"/>
      <c r="V1002" s="72"/>
    </row>
    <row r="1003" spans="1:22" s="1" customFormat="1" x14ac:dyDescent="0.3">
      <c r="A1003" s="83"/>
      <c r="B1003" s="83"/>
      <c r="C1003" s="83"/>
      <c r="D1003" s="91"/>
      <c r="E1003" s="83"/>
      <c r="F1003" s="84"/>
      <c r="G1003" s="91"/>
      <c r="H1003" s="89"/>
      <c r="I1003" s="89"/>
      <c r="J1003" s="91"/>
      <c r="K1003" s="88"/>
      <c r="L1003" s="84"/>
      <c r="M1003" s="118"/>
      <c r="N1003" s="72">
        <f t="shared" si="110"/>
        <v>0</v>
      </c>
      <c r="O1003" s="72">
        <f t="shared" si="108"/>
        <v>0</v>
      </c>
      <c r="P1003" s="72">
        <f t="shared" si="111"/>
        <v>0</v>
      </c>
      <c r="Q1003" s="72">
        <f t="shared" si="112"/>
        <v>0</v>
      </c>
      <c r="R1003" s="1">
        <f t="shared" si="114"/>
        <v>0</v>
      </c>
      <c r="S1003" s="72">
        <f t="shared" si="113"/>
        <v>0</v>
      </c>
      <c r="T1003" s="72">
        <f t="shared" si="109"/>
        <v>0</v>
      </c>
      <c r="U1003" s="72"/>
      <c r="V1003" s="72"/>
    </row>
    <row r="1004" spans="1:22" s="1" customFormat="1" x14ac:dyDescent="0.3">
      <c r="A1004" s="83"/>
      <c r="B1004" s="83"/>
      <c r="C1004" s="83"/>
      <c r="D1004" s="91"/>
      <c r="E1004" s="83"/>
      <c r="F1004" s="84"/>
      <c r="G1004" s="91"/>
      <c r="H1004" s="89"/>
      <c r="I1004" s="89"/>
      <c r="J1004" s="91"/>
      <c r="K1004" s="88"/>
      <c r="L1004" s="84"/>
      <c r="M1004" s="118"/>
      <c r="N1004" s="72">
        <f t="shared" si="110"/>
        <v>0</v>
      </c>
      <c r="O1004" s="72">
        <f t="shared" si="108"/>
        <v>0</v>
      </c>
      <c r="P1004" s="72">
        <f t="shared" si="111"/>
        <v>0</v>
      </c>
      <c r="Q1004" s="72">
        <f t="shared" si="112"/>
        <v>0</v>
      </c>
      <c r="R1004" s="1">
        <f t="shared" si="114"/>
        <v>0</v>
      </c>
      <c r="S1004" s="72">
        <f t="shared" si="113"/>
        <v>0</v>
      </c>
      <c r="T1004" s="72">
        <f t="shared" si="109"/>
        <v>0</v>
      </c>
      <c r="U1004" s="72"/>
      <c r="V1004" s="72"/>
    </row>
    <row r="1005" spans="1:22" s="1" customFormat="1" x14ac:dyDescent="0.3">
      <c r="A1005" s="83"/>
      <c r="B1005" s="83"/>
      <c r="C1005" s="83"/>
      <c r="D1005" s="91"/>
      <c r="E1005" s="83"/>
      <c r="F1005" s="84"/>
      <c r="G1005" s="91"/>
      <c r="H1005" s="89"/>
      <c r="I1005" s="89"/>
      <c r="J1005" s="91"/>
      <c r="K1005" s="88"/>
      <c r="L1005" s="84"/>
      <c r="M1005" s="118"/>
      <c r="N1005" s="72">
        <f t="shared" si="110"/>
        <v>0</v>
      </c>
      <c r="O1005" s="72">
        <f t="shared" si="108"/>
        <v>0</v>
      </c>
      <c r="P1005" s="72">
        <f t="shared" si="111"/>
        <v>0</v>
      </c>
      <c r="Q1005" s="72">
        <f t="shared" si="112"/>
        <v>0</v>
      </c>
      <c r="R1005" s="1">
        <f t="shared" si="114"/>
        <v>0</v>
      </c>
      <c r="S1005" s="72">
        <f t="shared" si="113"/>
        <v>0</v>
      </c>
      <c r="T1005" s="72">
        <f t="shared" si="109"/>
        <v>0</v>
      </c>
      <c r="U1005" s="72"/>
      <c r="V1005" s="72"/>
    </row>
    <row r="1006" spans="1:22" s="1" customFormat="1" x14ac:dyDescent="0.3">
      <c r="A1006" s="83"/>
      <c r="B1006" s="83"/>
      <c r="C1006" s="83"/>
      <c r="D1006" s="91"/>
      <c r="E1006" s="83"/>
      <c r="F1006" s="84"/>
      <c r="G1006" s="91"/>
      <c r="H1006" s="89"/>
      <c r="I1006" s="89"/>
      <c r="J1006" s="91"/>
      <c r="K1006" s="88"/>
      <c r="L1006" s="84"/>
      <c r="M1006" s="118"/>
      <c r="N1006" s="72">
        <f t="shared" si="110"/>
        <v>0</v>
      </c>
      <c r="O1006" s="72">
        <f t="shared" si="108"/>
        <v>0</v>
      </c>
      <c r="P1006" s="72">
        <f t="shared" si="111"/>
        <v>0</v>
      </c>
      <c r="Q1006" s="72">
        <f t="shared" si="112"/>
        <v>0</v>
      </c>
      <c r="R1006" s="1">
        <f t="shared" si="114"/>
        <v>0</v>
      </c>
      <c r="S1006" s="72">
        <f t="shared" si="113"/>
        <v>0</v>
      </c>
      <c r="T1006" s="72">
        <f t="shared" si="109"/>
        <v>0</v>
      </c>
      <c r="U1006" s="72"/>
      <c r="V1006" s="72"/>
    </row>
    <row r="1012" spans="4:4" x14ac:dyDescent="0.3">
      <c r="D1012" s="126"/>
    </row>
    <row r="1015" spans="4:4" x14ac:dyDescent="0.3">
      <c r="D1015" s="127"/>
    </row>
  </sheetData>
  <sheetProtection algorithmName="SHA-512" hashValue="lBeN/CM+FWYet9zRB3kJXYgtTyTjjo4tzZr0zj4KatA9kHkm83X056neDbXCGbymJoVHCZ1VJMa4P2ZJZYNYZQ==" saltValue="12ctVWHGVhZZoed177QnRg==" spinCount="100000" sheet="1" objects="1" scenarios="1"/>
  <mergeCells count="3">
    <mergeCell ref="A1:L1"/>
    <mergeCell ref="E3:J3"/>
    <mergeCell ref="N4:T4"/>
  </mergeCells>
  <conditionalFormatting sqref="E7:E1006">
    <cfRule type="cellIs" dxfId="5" priority="3" operator="equal">
      <formula>"Full-time"</formula>
    </cfRule>
    <cfRule type="cellIs" dxfId="4" priority="4" operator="equal">
      <formula>"Part-time"</formula>
    </cfRule>
    <cfRule type="containsText" dxfId="3" priority="5" operator="containsText" text="Hourly rate">
      <formula>NOT(ISERROR(SEARCH("Hourly rate",E7)))</formula>
    </cfRule>
  </conditionalFormatting>
  <conditionalFormatting sqref="N6:V6">
    <cfRule type="cellIs" dxfId="2" priority="1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Data must match dropdowns of &quot;Men&quot;, &quot;Women&quot;, Gender diverse&quot; or &quot;Do not disclose&quot;" xr:uid="{DC9E866B-CF87-4D9C-8609-47CC008E61EA}">
          <x14:formula1>
            <xm:f>'1. Dropdowns'!$D$4:$D$7</xm:f>
          </x14:formula1>
          <xm:sqref>B7:B1006</xm:sqref>
        </x14:dataValidation>
        <x14:dataValidation type="list" allowBlank="1" showInputMessage="1" showErrorMessage="1" error="Data must be &quot;Part-time&quot;, &quot;Full-time&quot; or &quot;Hourly rate&quot;" xr:uid="{233BA194-D4DC-443F-AA20-A6C4CB0D0AE1}">
          <x14:formula1>
            <xm:f>'1. Dropdowns'!$F$4:$F$6</xm:f>
          </x14:formula1>
          <xm:sqref>E7:E1006</xm:sqref>
        </x14:dataValidation>
        <x14:dataValidation type="list" allowBlank="1" showInputMessage="1" showErrorMessage="1" error="Data must match input for levels on Dropdowns B4:B23" xr:uid="{05E14320-32DD-419D-962C-566F2FFA34DE}">
          <x14:formula1>
            <xm:f>'1. Dropdowns'!$B$4:$B$23</xm:f>
          </x14:formula1>
          <xm:sqref>C7:C1006</xm:sqref>
        </x14:dataValidation>
        <x14:dataValidation type="list" showInputMessage="1" showErrorMessage="1" xr:uid="{DE1C3A91-4386-4AD6-92B6-A1AF8CCD0D3D}">
          <x14:formula1>
            <xm:f>'1. Dropdowns'!$H$4:$H$6</xm:f>
          </x14:formula1>
          <xm:sqref>L7:L1006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D240-7A21-46A0-A70F-C77B42C549BA}">
  <sheetPr>
    <tabColor theme="0"/>
  </sheetPr>
  <dimension ref="A2:S1006"/>
  <sheetViews>
    <sheetView topLeftCell="A5" workbookViewId="0">
      <selection activeCell="A5" sqref="A5"/>
    </sheetView>
  </sheetViews>
  <sheetFormatPr defaultRowHeight="14.5" x14ac:dyDescent="0.35"/>
  <cols>
    <col min="1" max="1" width="9.7265625" customWidth="1"/>
    <col min="2" max="2" width="11.54296875" customWidth="1"/>
    <col min="3" max="4" width="18.81640625" customWidth="1"/>
    <col min="5" max="8" width="20.26953125" customWidth="1"/>
    <col min="9" max="9" width="13.453125" customWidth="1"/>
    <col min="10" max="10" width="16.453125" customWidth="1"/>
    <col min="11" max="11" width="10.1796875" bestFit="1" customWidth="1"/>
    <col min="12" max="12" width="12" customWidth="1"/>
    <col min="13" max="13" width="16.26953125" customWidth="1"/>
  </cols>
  <sheetData>
    <row r="2" spans="1:19" ht="26" x14ac:dyDescent="0.35">
      <c r="A2" s="32" t="s">
        <v>15</v>
      </c>
      <c r="B2" s="19"/>
      <c r="C2" s="19"/>
      <c r="D2" s="19"/>
      <c r="E2" s="21"/>
      <c r="F2" s="21"/>
      <c r="G2" s="133"/>
      <c r="H2" s="133"/>
      <c r="I2" s="133"/>
      <c r="J2" s="133"/>
      <c r="K2" s="20"/>
      <c r="L2" s="20"/>
      <c r="M2" s="20"/>
      <c r="N2" s="20"/>
      <c r="O2" s="20"/>
      <c r="P2" s="20"/>
    </row>
    <row r="3" spans="1:19" x14ac:dyDescent="0.35">
      <c r="J3" s="60"/>
    </row>
    <row r="4" spans="1:19" ht="42.65" customHeight="1" x14ac:dyDescent="0.35">
      <c r="A4" s="31" t="s">
        <v>29</v>
      </c>
      <c r="B4" s="4"/>
      <c r="C4" s="4"/>
      <c r="D4" s="4"/>
      <c r="E4" s="93" t="s">
        <v>57</v>
      </c>
      <c r="F4" s="93" t="s">
        <v>58</v>
      </c>
      <c r="G4" s="93" t="s">
        <v>59</v>
      </c>
      <c r="H4" s="93" t="s">
        <v>75</v>
      </c>
      <c r="I4" s="93" t="s">
        <v>76</v>
      </c>
    </row>
    <row r="5" spans="1:19" ht="42.65" customHeight="1" x14ac:dyDescent="0.35">
      <c r="A5" s="31"/>
      <c r="B5" s="4"/>
      <c r="C5" s="4"/>
      <c r="D5" s="4"/>
      <c r="E5" s="93"/>
      <c r="F5" s="93"/>
      <c r="G5" s="93"/>
      <c r="H5" s="4"/>
    </row>
    <row r="6" spans="1:19" ht="41.25" customHeight="1" x14ac:dyDescent="0.35">
      <c r="A6" s="64" t="s">
        <v>8</v>
      </c>
      <c r="B6" s="2" t="s">
        <v>1</v>
      </c>
      <c r="C6" s="2" t="s">
        <v>32</v>
      </c>
      <c r="D6" s="2" t="s">
        <v>19</v>
      </c>
      <c r="E6" s="2" t="s">
        <v>10</v>
      </c>
      <c r="F6" s="2" t="s">
        <v>20</v>
      </c>
      <c r="G6" s="2" t="s">
        <v>51</v>
      </c>
      <c r="H6" s="2" t="s">
        <v>60</v>
      </c>
      <c r="I6" s="2" t="s">
        <v>49</v>
      </c>
      <c r="J6" s="2" t="s">
        <v>50</v>
      </c>
      <c r="N6" s="2" t="s">
        <v>52</v>
      </c>
      <c r="O6" s="2" t="s">
        <v>31</v>
      </c>
      <c r="P6" s="2" t="s">
        <v>30</v>
      </c>
      <c r="Q6" s="2" t="s">
        <v>9</v>
      </c>
    </row>
    <row r="7" spans="1:19" x14ac:dyDescent="0.35">
      <c r="A7" s="1">
        <f>'2. Inputs'!A7</f>
        <v>1</v>
      </c>
      <c r="B7" s="1" t="str">
        <f>IF('3. Results'!$C$4="Yes",'2. Inputs'!B7,IF(D7="Yes","",'2. Inputs'!B7))</f>
        <v>Gender diverse</v>
      </c>
      <c r="C7" s="61" t="b">
        <f>IF(OR(B7="Women",B7="Men"),"Women and Men")</f>
        <v>0</v>
      </c>
      <c r="D7" s="61" t="str">
        <f>'2. Inputs'!L7</f>
        <v>Yes</v>
      </c>
      <c r="E7" s="62" t="e">
        <f>IF('2. Inputs'!E7="Hourly rate",'2. Inputs'!H7,'2. Inputs'!G7/52/'2. Inputs'!F7)</f>
        <v>#DIV/0!</v>
      </c>
      <c r="F7" s="63" t="str">
        <f>IF(AND('2. Inputs'!G7=0,'2. Inputs'!H7=0),"",IF('2. Inputs'!E7&lt;&gt;"Hourly rate",'2. Inputs'!G7/('2. Inputs'!F7/'2. Inputs'!$B$3),'2. Inputs'!H7*'2. Inputs'!$B$3*52))</f>
        <v/>
      </c>
      <c r="G7" s="63">
        <f>'2. Inputs'!I7+'2. Inputs'!J7</f>
        <v>0</v>
      </c>
      <c r="H7" s="65">
        <f>IF('2. Inputs'!D7&gt;0,'2. Inputs'!D7,Calculations!G7+Calculations!F7)</f>
        <v>66160</v>
      </c>
      <c r="I7" s="66">
        <f ca="1">(TODAY()-'2. Inputs'!K7)/365</f>
        <v>4.8712328767123285</v>
      </c>
      <c r="J7" s="1" t="str">
        <f ca="1">IF(ISBLANK('2. Inputs'!K7),"n/a",IF(I7&lt;=5,"5 or less",IF(AND(I7&gt;5,I7&lt;=10),"&gt; 5 and &lt;= 10",IF(AND(I7&gt;10,I7&lt;=15),"&gt; 10 and &lt;=15",IF(I7&gt;15,"More than 15","")))))</f>
        <v>5 or less</v>
      </c>
      <c r="K7" s="68"/>
      <c r="L7" s="68"/>
      <c r="M7" s="68"/>
      <c r="N7" s="1" t="s">
        <v>23</v>
      </c>
      <c r="O7" s="1">
        <f ca="1">COUNTIFS($B$7:$B$1006,$O$6,$J$7:$J$1006,N$7)</f>
        <v>1</v>
      </c>
      <c r="P7" s="1">
        <f ca="1">COUNTIFS($B$7:$B$1006,$P$6,$J$7:$J$1006,N$7)</f>
        <v>4</v>
      </c>
      <c r="Q7" s="1">
        <f ca="1">COUNTIFS($B$7:$B$1006,$Q$6,$J$7:$J$1006,N$7)</f>
        <v>1</v>
      </c>
      <c r="S7">
        <v>0</v>
      </c>
    </row>
    <row r="8" spans="1:19" x14ac:dyDescent="0.35">
      <c r="A8" s="1">
        <f>'2. Inputs'!A8</f>
        <v>2</v>
      </c>
      <c r="B8" s="1" t="str">
        <f>IF('3. Results'!$C$4="Yes",'2. Inputs'!B8,IF(D8="Yes","",'2. Inputs'!B8))</f>
        <v>Men</v>
      </c>
      <c r="C8" s="61" t="str">
        <f t="shared" ref="C8:C71" si="0">IF(OR(B8="Women",B8="Men"),"Women and Men")</f>
        <v>Women and Men</v>
      </c>
      <c r="D8" s="61">
        <f>'2. Inputs'!L8</f>
        <v>0</v>
      </c>
      <c r="E8" s="63">
        <f>IF('2. Inputs'!E8="Hourly rate",'2. Inputs'!H8,'2. Inputs'!G8/52/'2. Inputs'!F8)</f>
        <v>29.503846153846155</v>
      </c>
      <c r="F8" s="63">
        <f>IF(AND('2. Inputs'!G8=0,'2. Inputs'!H8=0),"",IF('2. Inputs'!E8&lt;&gt;"Hourly rate",'2. Inputs'!G8/('2. Inputs'!F8/'2. Inputs'!$B$3),'2. Inputs'!H8*'2. Inputs'!$B$3*52))</f>
        <v>61368</v>
      </c>
      <c r="G8" s="63">
        <f>'2. Inputs'!I8+'2. Inputs'!J8</f>
        <v>571.21290857243707</v>
      </c>
      <c r="H8" s="65">
        <f>IF('2. Inputs'!D8&gt;0,'2. Inputs'!D8,Calculations!G8+Calculations!F8)</f>
        <v>61939.212908572437</v>
      </c>
      <c r="I8" s="66">
        <f ca="1">(TODAY()-'2. Inputs'!K8)/365</f>
        <v>2.6905760187719676</v>
      </c>
      <c r="J8" s="1" t="str">
        <f ca="1">IF(ISBLANK('2. Inputs'!K8),"n/a",IF(I8&lt;=5,"5 or less",IF(AND(I8&gt;5,I8&lt;=10),"&gt; 5 and &lt;= 10",IF(AND(I8&gt;10,I8&lt;=15),"&gt; 10 and &lt;=15",IF(I8&gt;15,"More than 15","")))))</f>
        <v>5 or less</v>
      </c>
      <c r="K8" s="68"/>
      <c r="L8" s="68"/>
      <c r="M8" s="68"/>
      <c r="N8" s="1" t="s">
        <v>53</v>
      </c>
      <c r="O8" s="1">
        <f ca="1">COUNTIFS($B$7:$B$1006,$O$6,$J$7:$J$1006,N$8)</f>
        <v>3</v>
      </c>
      <c r="P8" s="1">
        <f ca="1">COUNTIFS($B$7:$B$1006,$P$6,$J$7:$J$1006,N$8)</f>
        <v>4</v>
      </c>
      <c r="Q8" s="1">
        <f ca="1">COUNTIFS($B$7:$B$1006,$Q$6,$J$7:$J$1006,N$8)</f>
        <v>3</v>
      </c>
      <c r="S8">
        <v>5</v>
      </c>
    </row>
    <row r="9" spans="1:19" x14ac:dyDescent="0.35">
      <c r="A9" s="1">
        <f>'2. Inputs'!A9</f>
        <v>3</v>
      </c>
      <c r="B9" s="1" t="str">
        <f>IF('3. Results'!$C$4="Yes",'2. Inputs'!B9,IF(D9="Yes","",'2. Inputs'!B9))</f>
        <v>Women</v>
      </c>
      <c r="C9" s="61" t="str">
        <f t="shared" si="0"/>
        <v>Women and Men</v>
      </c>
      <c r="D9" s="61">
        <f>'2. Inputs'!L9</f>
        <v>0</v>
      </c>
      <c r="E9" s="63">
        <f>IF('2. Inputs'!E9="Hourly rate",'2. Inputs'!H9,'2. Inputs'!G9/52/'2. Inputs'!F9)</f>
        <v>26.515865384615388</v>
      </c>
      <c r="F9" s="63">
        <f>IF(AND('2. Inputs'!G9=0,'2. Inputs'!H9=0),"",IF('2. Inputs'!E9&lt;&gt;"Hourly rate",'2. Inputs'!G9/('2. Inputs'!F9/'2. Inputs'!$B$3),'2. Inputs'!H9*'2. Inputs'!$B$3*52))</f>
        <v>55153.000000000007</v>
      </c>
      <c r="G9" s="63">
        <f>'2. Inputs'!I9+'2. Inputs'!J9</f>
        <v>2975.2276719528304</v>
      </c>
      <c r="H9" s="65">
        <f>IF('2. Inputs'!D9&gt;0,'2. Inputs'!D9,Calculations!G9+Calculations!F9)</f>
        <v>58128.227671952838</v>
      </c>
      <c r="I9" s="66">
        <f ca="1">(TODAY()-'2. Inputs'!K9)/365</f>
        <v>8.5439470974658498</v>
      </c>
      <c r="J9" s="1" t="str">
        <f ca="1">IF(ISBLANK('2. Inputs'!K9),"n/a",IF(I9&lt;=5,"5 or less",IF(AND(I9&gt;5,I9&lt;=10),"&gt; 5 and &lt;= 10",IF(AND(I9&gt;10,I9&lt;=15),"&gt; 10 and &lt;=15",IF(I9&gt;15,"More than 15","")))))</f>
        <v>&gt; 5 and &lt;= 10</v>
      </c>
      <c r="K9" s="68"/>
      <c r="L9" s="68"/>
      <c r="M9" s="68"/>
      <c r="N9" s="1" t="s">
        <v>54</v>
      </c>
      <c r="O9" s="1">
        <f ca="1">COUNTIFS($B$7:$B$1006,$O$6,$J$7:$J$1006,N$9)</f>
        <v>3</v>
      </c>
      <c r="P9" s="1">
        <f ca="1">COUNTIFS($B$7:$B$1006,$P$6,$J$7:$J$1006,N$9)</f>
        <v>4</v>
      </c>
      <c r="Q9" s="1">
        <f ca="1">COUNTIFS($B$7:$B$1006,$Q$6,$J$7:$J$1006,N$9)</f>
        <v>3</v>
      </c>
      <c r="S9">
        <v>10</v>
      </c>
    </row>
    <row r="10" spans="1:19" x14ac:dyDescent="0.35">
      <c r="A10" s="1">
        <f>'2. Inputs'!A10</f>
        <v>4</v>
      </c>
      <c r="B10" s="1" t="str">
        <f>IF('3. Results'!$C$4="Yes",'2. Inputs'!B10,IF(D10="Yes","",'2. Inputs'!B10))</f>
        <v>Gender diverse</v>
      </c>
      <c r="C10" s="61" t="b">
        <f t="shared" si="0"/>
        <v>0</v>
      </c>
      <c r="D10" s="61">
        <f>'2. Inputs'!L10</f>
        <v>0</v>
      </c>
      <c r="E10" s="63" t="e">
        <f>IF('2. Inputs'!E10="Hourly rate",'2. Inputs'!H10,'2. Inputs'!G10/52/'2. Inputs'!F10)</f>
        <v>#DIV/0!</v>
      </c>
      <c r="F10" s="63" t="str">
        <f>IF(AND('2. Inputs'!G10=0,'2. Inputs'!H10=0),"",IF('2. Inputs'!E10&lt;&gt;"Hourly rate",'2. Inputs'!G10/('2. Inputs'!F10/'2. Inputs'!$B$3),'2. Inputs'!H10*'2. Inputs'!$B$3*52))</f>
        <v/>
      </c>
      <c r="G10" s="63">
        <f>'2. Inputs'!I10+'2. Inputs'!J10</f>
        <v>0</v>
      </c>
      <c r="H10" s="65">
        <f>IF('2. Inputs'!D10&gt;0,'2. Inputs'!D10,Calculations!G10+Calculations!F10)</f>
        <v>53430.520176879429</v>
      </c>
      <c r="I10" s="66">
        <f ca="1">(TODAY()-'2. Inputs'!K10)/365</f>
        <v>7.3603342914924923</v>
      </c>
      <c r="J10" s="1" t="str">
        <f ca="1">IF(ISBLANK('2. Inputs'!K10),"n/a",IF(I10&lt;=5,"5 or less",IF(AND(I10&gt;5,I10&lt;=10),"&gt; 5 and &lt;= 10",IF(AND(I10&gt;10,I10&lt;=15),"&gt; 10 and &lt;=15",IF(I10&gt;15,"More than 15","")))))</f>
        <v>&gt; 5 and &lt;= 10</v>
      </c>
      <c r="K10" s="68"/>
      <c r="L10" s="68"/>
      <c r="M10" s="68"/>
      <c r="N10" s="1" t="s">
        <v>24</v>
      </c>
      <c r="O10" s="1">
        <f ca="1">COUNTIFS($B$7:$B$1006,$O$6,$J$7:$J$1006,N$10)</f>
        <v>0</v>
      </c>
      <c r="P10" s="1">
        <f ca="1">COUNTIFS($B$7:$B$1006,$P$6,$J$7:$J$1006,N$10)</f>
        <v>0</v>
      </c>
      <c r="Q10" s="1">
        <f ca="1">COUNTIFS($B$7:$B$1006,$Q$6,$J$7:$J$1006,N$10)</f>
        <v>0</v>
      </c>
      <c r="S10">
        <v>15</v>
      </c>
    </row>
    <row r="11" spans="1:19" x14ac:dyDescent="0.35">
      <c r="A11" s="1">
        <f>'2. Inputs'!A11</f>
        <v>5</v>
      </c>
      <c r="B11" s="1" t="str">
        <f>IF('3. Results'!$C$4="Yes",'2. Inputs'!B11,IF(D11="Yes","",'2. Inputs'!B11))</f>
        <v>Men</v>
      </c>
      <c r="C11" s="61" t="str">
        <f t="shared" si="0"/>
        <v>Women and Men</v>
      </c>
      <c r="D11" s="61">
        <f>'2. Inputs'!L11</f>
        <v>0</v>
      </c>
      <c r="E11" s="63">
        <f>IF('2. Inputs'!E11="Hourly rate",'2. Inputs'!H11,'2. Inputs'!G11/52/'2. Inputs'!F11)</f>
        <v>44.042307692307688</v>
      </c>
      <c r="F11" s="63">
        <f>IF(AND('2. Inputs'!G11=0,'2. Inputs'!H11=0),"",IF('2. Inputs'!E11&lt;&gt;"Hourly rate",'2. Inputs'!G11/('2. Inputs'!F11/'2. Inputs'!$B$3),'2. Inputs'!H11*'2. Inputs'!$B$3*52))</f>
        <v>91608</v>
      </c>
      <c r="G11" s="63">
        <f>'2. Inputs'!I11+'2. Inputs'!J11</f>
        <v>3050.7171220418859</v>
      </c>
      <c r="H11" s="65">
        <f>IF('2. Inputs'!D11&gt;0,'2. Inputs'!D11,Calculations!G11+Calculations!F11)</f>
        <v>94658.717122041882</v>
      </c>
      <c r="I11" s="66">
        <f ca="1">(TODAY()-'2. Inputs'!K11)/365</f>
        <v>4.8712328767123285</v>
      </c>
      <c r="J11" s="1" t="str">
        <f ca="1">IF(ISBLANK('2. Inputs'!K11),"n/a",IF(I11&lt;=5,"5 or less",IF(AND(I11&gt;5,I11&lt;=10),"&gt; 5 and &lt;= 10",IF(AND(I11&gt;10,I11&lt;=15),"&gt; 10 and &lt;=15",IF(I11&gt;15,"More than 15","")))))</f>
        <v>5 or less</v>
      </c>
      <c r="K11" s="68"/>
      <c r="L11" s="68"/>
    </row>
    <row r="12" spans="1:19" x14ac:dyDescent="0.35">
      <c r="A12" s="1">
        <f>'2. Inputs'!A12</f>
        <v>6</v>
      </c>
      <c r="B12" s="1" t="str">
        <f>IF('3. Results'!$C$4="Yes",'2. Inputs'!B12,IF(D12="Yes","",'2. Inputs'!B12))</f>
        <v>Men</v>
      </c>
      <c r="C12" s="61" t="str">
        <f t="shared" si="0"/>
        <v>Women and Men</v>
      </c>
      <c r="D12" s="61">
        <f>'2. Inputs'!L12</f>
        <v>0</v>
      </c>
      <c r="E12" s="63" t="e">
        <f>IF('2. Inputs'!E12="Hourly rate",'2. Inputs'!H12,'2. Inputs'!G12/52/'2. Inputs'!F12)</f>
        <v>#DIV/0!</v>
      </c>
      <c r="F12" s="63" t="str">
        <f>IF(AND('2. Inputs'!G12=0,'2. Inputs'!H12=0),"",IF('2. Inputs'!E12&lt;&gt;"Hourly rate",'2. Inputs'!G12/('2. Inputs'!F12/'2. Inputs'!$B$3),'2. Inputs'!H12*'2. Inputs'!$B$3*52))</f>
        <v/>
      </c>
      <c r="G12" s="63">
        <f>'2. Inputs'!I12+'2. Inputs'!J12</f>
        <v>0</v>
      </c>
      <c r="H12" s="65">
        <f>IF('2. Inputs'!D12&gt;0,'2. Inputs'!D12,Calculations!G12+Calculations!F12)</f>
        <v>97709.434244083764</v>
      </c>
      <c r="I12" s="66">
        <f ca="1">(TODAY()-'2. Inputs'!K12)/365</f>
        <v>3.5928614693493679</v>
      </c>
      <c r="J12" s="1" t="str">
        <f ca="1">IF(ISBLANK('2. Inputs'!K12),"n/a",IF(I12&lt;=5,"5 or less",IF(AND(I12&gt;5,I12&lt;=10),"&gt; 5 and &lt;= 10",IF(AND(I12&gt;10,I12&lt;=15),"&gt; 10 and &lt;=15",IF(I12&gt;15,"More than 15","")))))</f>
        <v>5 or less</v>
      </c>
      <c r="K12" s="68"/>
      <c r="L12" s="68"/>
    </row>
    <row r="13" spans="1:19" x14ac:dyDescent="0.35">
      <c r="A13" s="1">
        <f>'2. Inputs'!A13</f>
        <v>7</v>
      </c>
      <c r="B13" s="1" t="str">
        <f>IF('3. Results'!$C$4="Yes",'2. Inputs'!B13,IF(D13="Yes","",'2. Inputs'!B13))</f>
        <v>Gender diverse</v>
      </c>
      <c r="C13" s="61" t="b">
        <f t="shared" si="0"/>
        <v>0</v>
      </c>
      <c r="D13" s="61">
        <f>'2. Inputs'!L13</f>
        <v>0</v>
      </c>
      <c r="E13" s="63">
        <f>IF('2. Inputs'!E13="Hourly rate",'2. Inputs'!H13,'2. Inputs'!G13/52/'2. Inputs'!F13)</f>
        <v>11.805769230769231</v>
      </c>
      <c r="F13" s="63">
        <f>IF(AND('2. Inputs'!G13=0,'2. Inputs'!H13=0),"",IF('2. Inputs'!E13&lt;&gt;"Hourly rate",'2. Inputs'!G13/('2. Inputs'!F13/'2. Inputs'!$B$3),'2. Inputs'!H13*'2. Inputs'!$B$3*52))</f>
        <v>24556</v>
      </c>
      <c r="G13" s="63">
        <f>'2. Inputs'!I13+'2. Inputs'!J13</f>
        <v>2890.2054632549562</v>
      </c>
      <c r="H13" s="65">
        <f>IF('2. Inputs'!D13&gt;0,'2. Inputs'!D13,Calculations!G13+Calculations!F13)</f>
        <v>27446.205463254955</v>
      </c>
      <c r="I13" s="66">
        <f ca="1">(TODAY()-'2. Inputs'!K13)/365</f>
        <v>7.8891546073003695</v>
      </c>
      <c r="J13" s="1" t="str">
        <f ca="1">IF(ISBLANK('2. Inputs'!K13),"n/a",IF(I13&lt;=5,"5 or less",IF(AND(I13&gt;5,I13&lt;=10),"&gt; 5 and &lt;= 10",IF(AND(I13&gt;10,I13&lt;=15),"&gt; 10 and &lt;=15",IF(I13&gt;15,"More than 15","")))))</f>
        <v>&gt; 5 and &lt;= 10</v>
      </c>
      <c r="K13" s="68"/>
      <c r="L13" s="68"/>
    </row>
    <row r="14" spans="1:19" x14ac:dyDescent="0.35">
      <c r="A14" s="1">
        <f>'2. Inputs'!A14</f>
        <v>8</v>
      </c>
      <c r="B14" s="1" t="str">
        <f>IF('3. Results'!$C$4="Yes",'2. Inputs'!B14,IF(D14="Yes","",'2. Inputs'!B14))</f>
        <v>Women</v>
      </c>
      <c r="C14" s="61" t="str">
        <f t="shared" si="0"/>
        <v>Women and Men</v>
      </c>
      <c r="D14" s="61">
        <f>'2. Inputs'!L14</f>
        <v>0</v>
      </c>
      <c r="E14" s="63" t="e">
        <f>IF('2. Inputs'!E14="Hourly rate",'2. Inputs'!H14,'2. Inputs'!G14/52/'2. Inputs'!F14)</f>
        <v>#DIV/0!</v>
      </c>
      <c r="F14" s="63" t="str">
        <f>IF(AND('2. Inputs'!G14=0,'2. Inputs'!H14=0),"",IF('2. Inputs'!E14&lt;&gt;"Hourly rate",'2. Inputs'!G14/('2. Inputs'!F14/'2. Inputs'!$B$3),'2. Inputs'!H14*'2. Inputs'!$B$3*52))</f>
        <v/>
      </c>
      <c r="G14" s="63">
        <f>'2. Inputs'!I14+'2. Inputs'!J14</f>
        <v>0</v>
      </c>
      <c r="H14" s="65">
        <f>IF('2. Inputs'!D14&gt;0,'2. Inputs'!D14,Calculations!G14+Calculations!F14)</f>
        <v>57544.838046227553</v>
      </c>
      <c r="I14" s="66">
        <f ca="1">(TODAY()-'2. Inputs'!K14)/365</f>
        <v>7.1897682283527162</v>
      </c>
      <c r="J14" s="1" t="str">
        <f ca="1">IF(ISBLANK('2. Inputs'!K14),"n/a",IF(I14&lt;=5,"5 or less",IF(AND(I14&gt;5,I14&lt;=10),"&gt; 5 and &lt;= 10",IF(AND(I14&gt;10,I14&lt;=15),"&gt; 10 and &lt;=15",IF(I14&gt;15,"More than 15","")))))</f>
        <v>&gt; 5 and &lt;= 10</v>
      </c>
      <c r="K14" s="68"/>
      <c r="L14" s="68"/>
    </row>
    <row r="15" spans="1:19" x14ac:dyDescent="0.35">
      <c r="A15" s="1">
        <f>'2. Inputs'!A15</f>
        <v>9</v>
      </c>
      <c r="B15" s="1" t="str">
        <f>IF('3. Results'!$C$4="Yes",'2. Inputs'!B15,IF(D15="Yes","",'2. Inputs'!B15))</f>
        <v>Men</v>
      </c>
      <c r="C15" s="61" t="str">
        <f t="shared" si="0"/>
        <v>Women and Men</v>
      </c>
      <c r="D15" s="61">
        <f>'2. Inputs'!L15</f>
        <v>0</v>
      </c>
      <c r="E15" s="63" t="e">
        <f>IF('2. Inputs'!E15="Hourly rate",'2. Inputs'!H15,'2. Inputs'!G15/52/'2. Inputs'!F15)</f>
        <v>#DIV/0!</v>
      </c>
      <c r="F15" s="63" t="str">
        <f>IF(AND('2. Inputs'!G15=0,'2. Inputs'!H15=0),"",IF('2. Inputs'!E15&lt;&gt;"Hourly rate",'2. Inputs'!G15/('2. Inputs'!F15/'2. Inputs'!$B$3),'2. Inputs'!H15*'2. Inputs'!$B$3*52))</f>
        <v/>
      </c>
      <c r="G15" s="63">
        <f>'2. Inputs'!I15+'2. Inputs'!J15</f>
        <v>0</v>
      </c>
      <c r="H15" s="65">
        <f>IF('2. Inputs'!D15&gt;0,'2. Inputs'!D15,Calculations!G15+Calculations!F15)</f>
        <v>19204.28963493992</v>
      </c>
      <c r="I15" s="66">
        <f ca="1">(TODAY()-'2. Inputs'!K15)/365</f>
        <v>4.8712328767123285</v>
      </c>
      <c r="J15" s="1" t="str">
        <f ca="1">IF(ISBLANK('2. Inputs'!K15),"n/a",IF(I15&lt;=5,"5 or less",IF(AND(I15&gt;5,I15&lt;=10),"&gt; 5 and &lt;= 10",IF(AND(I15&gt;10,I15&lt;=15),"&gt; 10 and &lt;=15",IF(I15&gt;15,"More than 15","")))))</f>
        <v>5 or less</v>
      </c>
      <c r="K15" s="68"/>
      <c r="L15" s="68"/>
    </row>
    <row r="16" spans="1:19" x14ac:dyDescent="0.35">
      <c r="A16" s="1">
        <f>'2. Inputs'!A16</f>
        <v>10</v>
      </c>
      <c r="B16" s="1" t="str">
        <f>IF('3. Results'!$C$4="Yes",'2. Inputs'!B16,IF(D16="Yes","",'2. Inputs'!B16))</f>
        <v>Women</v>
      </c>
      <c r="C16" s="61" t="str">
        <f t="shared" si="0"/>
        <v>Women and Men</v>
      </c>
      <c r="D16" s="61">
        <f>'2. Inputs'!L16</f>
        <v>0</v>
      </c>
      <c r="E16" s="63">
        <f>IF('2. Inputs'!E16="Hourly rate",'2. Inputs'!H16,'2. Inputs'!G16/52/'2. Inputs'!F16)</f>
        <v>28.358653846153846</v>
      </c>
      <c r="F16" s="63">
        <f>IF(AND('2. Inputs'!G16=0,'2. Inputs'!H16=0),"",IF('2. Inputs'!E16&lt;&gt;"Hourly rate",'2. Inputs'!G16/('2. Inputs'!F16/'2. Inputs'!$B$3),'2. Inputs'!H16*'2. Inputs'!$B$3*52))</f>
        <v>58986</v>
      </c>
      <c r="G16" s="63">
        <f>'2. Inputs'!I16+'2. Inputs'!J16</f>
        <v>6827.2891974342319</v>
      </c>
      <c r="H16" s="65">
        <f>IF('2. Inputs'!D16&gt;0,'2. Inputs'!D16,Calculations!G16+Calculations!F16)</f>
        <v>65813.289197434235</v>
      </c>
      <c r="I16" s="66">
        <f ca="1">(TODAY()-'2. Inputs'!K16)/365</f>
        <v>2.8721767784209926</v>
      </c>
      <c r="J16" s="1" t="str">
        <f ca="1">IF(ISBLANK('2. Inputs'!K16),"n/a",IF(I16&lt;=5,"5 or less",IF(AND(I16&gt;5,I16&lt;=10),"&gt; 5 and &lt;= 10",IF(AND(I16&gt;10,I16&lt;=15),"&gt; 10 and &lt;=15",IF(I16&gt;15,"More than 15","")))))</f>
        <v>5 or less</v>
      </c>
      <c r="K16" s="68"/>
      <c r="L16" s="68"/>
    </row>
    <row r="17" spans="1:12" x14ac:dyDescent="0.35">
      <c r="A17" s="1">
        <f>'2. Inputs'!A17</f>
        <v>0</v>
      </c>
      <c r="B17" s="1">
        <f>IF('3. Results'!$C$4="Yes",'2. Inputs'!B17,IF(D17="Yes","",'2. Inputs'!B17))</f>
        <v>0</v>
      </c>
      <c r="C17" s="61" t="b">
        <f t="shared" si="0"/>
        <v>0</v>
      </c>
      <c r="D17" s="61">
        <f>'2. Inputs'!L17</f>
        <v>0</v>
      </c>
      <c r="E17" s="63" t="e">
        <f>IF('2. Inputs'!E17="Hourly rate",'2. Inputs'!H17,'2. Inputs'!G17/52/'2. Inputs'!F17)</f>
        <v>#DIV/0!</v>
      </c>
      <c r="F17" s="63" t="str">
        <f>IF(AND('2. Inputs'!G17=0,'2. Inputs'!H17=0),"",IF('2. Inputs'!E17&lt;&gt;"Hourly rate",'2. Inputs'!G17/('2. Inputs'!F17/'2. Inputs'!$B$3),'2. Inputs'!H17*'2. Inputs'!$B$3*52))</f>
        <v/>
      </c>
      <c r="G17" s="63">
        <f>'2. Inputs'!I17+'2. Inputs'!J17</f>
        <v>0</v>
      </c>
      <c r="H17" s="65" t="e">
        <f>IF('2. Inputs'!D17&gt;0,'2. Inputs'!D17,Calculations!G17+Calculations!F17)</f>
        <v>#VALUE!</v>
      </c>
      <c r="I17" s="66">
        <f ca="1">(TODAY()-'2. Inputs'!K17)/365</f>
        <v>124.95616438356164</v>
      </c>
      <c r="J17" s="1" t="str">
        <f>IF(ISBLANK('2. Inputs'!K17),"n/a",IF(I17&lt;=5,"5 or less",IF(AND(I17&gt;5,I17&lt;=10),"&gt; 5 and &lt;= 10",IF(AND(I17&gt;10,I17&lt;=15),"&gt; 10 and &lt;=15",IF(I17&gt;15,"More than 15","")))))</f>
        <v>n/a</v>
      </c>
      <c r="K17" s="68"/>
      <c r="L17" s="68"/>
    </row>
    <row r="18" spans="1:12" x14ac:dyDescent="0.35">
      <c r="A18" s="1">
        <f>'2. Inputs'!A18</f>
        <v>0</v>
      </c>
      <c r="B18" s="1">
        <f>IF('3. Results'!$C$4="Yes",'2. Inputs'!B18,IF(D18="Yes","",'2. Inputs'!B18))</f>
        <v>0</v>
      </c>
      <c r="C18" s="61" t="b">
        <f t="shared" si="0"/>
        <v>0</v>
      </c>
      <c r="D18" s="61">
        <f>'2. Inputs'!L18</f>
        <v>0</v>
      </c>
      <c r="E18" s="63" t="e">
        <f>IF('2. Inputs'!E18="Hourly rate",'2. Inputs'!H18,'2. Inputs'!G18/52/'2. Inputs'!F18)</f>
        <v>#DIV/0!</v>
      </c>
      <c r="F18" s="63" t="str">
        <f>IF(AND('2. Inputs'!G18=0,'2. Inputs'!H18=0),"",IF('2. Inputs'!E18&lt;&gt;"Hourly rate",'2. Inputs'!G18/('2. Inputs'!F18/'2. Inputs'!$B$3),'2. Inputs'!H18*'2. Inputs'!$B$3*52))</f>
        <v/>
      </c>
      <c r="G18" s="63">
        <f>'2. Inputs'!I18+'2. Inputs'!J18</f>
        <v>0</v>
      </c>
      <c r="H18" s="65" t="e">
        <f>IF('2. Inputs'!D18&gt;0,'2. Inputs'!D18,Calculations!G18+Calculations!F18)</f>
        <v>#VALUE!</v>
      </c>
      <c r="I18" s="66">
        <f ca="1">(TODAY()-'2. Inputs'!K18)/365</f>
        <v>124.95616438356164</v>
      </c>
      <c r="J18" s="1" t="str">
        <f>IF(ISBLANK('2. Inputs'!K18),"n/a",IF(I18&lt;=5,"5 or less",IF(AND(I18&gt;5,I18&lt;=10),"&gt; 5 and &lt;= 10",IF(AND(I18&gt;10,I18&lt;=15),"&gt; 10 and &lt;=15",IF(I18&gt;15,"More than 15","")))))</f>
        <v>n/a</v>
      </c>
      <c r="K18" s="68"/>
      <c r="L18" s="68"/>
    </row>
    <row r="19" spans="1:12" x14ac:dyDescent="0.35">
      <c r="A19" s="1">
        <f>'2. Inputs'!A19</f>
        <v>0</v>
      </c>
      <c r="B19" s="1">
        <f>IF('3. Results'!$C$4="Yes",'2. Inputs'!B19,IF(D19="Yes","",'2. Inputs'!B19))</f>
        <v>0</v>
      </c>
      <c r="C19" s="61" t="b">
        <f t="shared" si="0"/>
        <v>0</v>
      </c>
      <c r="D19" s="61">
        <f>'2. Inputs'!L19</f>
        <v>0</v>
      </c>
      <c r="E19" s="63" t="e">
        <f>IF('2. Inputs'!E19="Hourly rate",'2. Inputs'!H19,'2. Inputs'!G19/52/'2. Inputs'!F19)</f>
        <v>#DIV/0!</v>
      </c>
      <c r="F19" s="63" t="str">
        <f>IF(AND('2. Inputs'!G19=0,'2. Inputs'!H19=0),"",IF('2. Inputs'!E19&lt;&gt;"Hourly rate",'2. Inputs'!G19/('2. Inputs'!F19/'2. Inputs'!$B$3),'2. Inputs'!H19*'2. Inputs'!$B$3*52))</f>
        <v/>
      </c>
      <c r="G19" s="63">
        <f>'2. Inputs'!I19+'2. Inputs'!J19</f>
        <v>0</v>
      </c>
      <c r="H19" s="65" t="e">
        <f>IF('2. Inputs'!D19&gt;0,'2. Inputs'!D19,Calculations!G19+Calculations!F19)</f>
        <v>#VALUE!</v>
      </c>
      <c r="I19" s="66">
        <f ca="1">(TODAY()-'2. Inputs'!K19)/365</f>
        <v>124.95616438356164</v>
      </c>
      <c r="J19" s="1" t="str">
        <f>IF(ISBLANK('2. Inputs'!K19),"n/a",IF(I19&lt;=5,"5 or less",IF(AND(I19&gt;5,I19&lt;=10),"&gt; 5 and &lt;= 10",IF(AND(I19&gt;10,I19&lt;=15),"&gt; 10 and &lt;=15",IF(I19&gt;15,"More than 15","")))))</f>
        <v>n/a</v>
      </c>
      <c r="K19" s="68"/>
      <c r="L19" s="68"/>
    </row>
    <row r="20" spans="1:12" x14ac:dyDescent="0.35">
      <c r="A20" s="1">
        <f>'2. Inputs'!A20</f>
        <v>0</v>
      </c>
      <c r="B20" s="1">
        <f>IF('3. Results'!$C$4="Yes",'2. Inputs'!B20,IF(D20="Yes","",'2. Inputs'!B20))</f>
        <v>0</v>
      </c>
      <c r="C20" s="61" t="b">
        <f t="shared" si="0"/>
        <v>0</v>
      </c>
      <c r="D20" s="61">
        <f>'2. Inputs'!L20</f>
        <v>0</v>
      </c>
      <c r="E20" s="63" t="e">
        <f>IF('2. Inputs'!E20="Hourly rate",'2. Inputs'!H20,'2. Inputs'!G20/52/'2. Inputs'!F20)</f>
        <v>#DIV/0!</v>
      </c>
      <c r="F20" s="63" t="str">
        <f>IF(AND('2. Inputs'!G20=0,'2. Inputs'!H20=0),"",IF('2. Inputs'!E20&lt;&gt;"Hourly rate",'2. Inputs'!G20/('2. Inputs'!F20/'2. Inputs'!$B$3),'2. Inputs'!H20*'2. Inputs'!$B$3*52))</f>
        <v/>
      </c>
      <c r="G20" s="63">
        <f>'2. Inputs'!I20+'2. Inputs'!J20</f>
        <v>0</v>
      </c>
      <c r="H20" s="65" t="e">
        <f>IF('2. Inputs'!D20&gt;0,'2. Inputs'!D20,Calculations!G20+Calculations!F20)</f>
        <v>#VALUE!</v>
      </c>
      <c r="I20" s="66">
        <f ca="1">(TODAY()-'2. Inputs'!K20)/365</f>
        <v>124.95616438356164</v>
      </c>
      <c r="J20" s="1" t="str">
        <f>IF(ISBLANK('2. Inputs'!K20),"n/a",IF(I20&lt;=5,"5 or less",IF(AND(I20&gt;5,I20&lt;=10),"&gt; 5 and &lt;= 10",IF(AND(I20&gt;10,I20&lt;=15),"&gt; 10 and &lt;=15",IF(I20&gt;15,"More than 15","")))))</f>
        <v>n/a</v>
      </c>
      <c r="K20" s="68"/>
      <c r="L20" s="68"/>
    </row>
    <row r="21" spans="1:12" x14ac:dyDescent="0.35">
      <c r="A21" s="1">
        <f>'2. Inputs'!A21</f>
        <v>0</v>
      </c>
      <c r="B21" s="1">
        <f>IF('3. Results'!$C$4="Yes",'2. Inputs'!B21,IF(D21="Yes","",'2. Inputs'!B21))</f>
        <v>0</v>
      </c>
      <c r="C21" s="61" t="b">
        <f t="shared" si="0"/>
        <v>0</v>
      </c>
      <c r="D21" s="61">
        <f>'2. Inputs'!L21</f>
        <v>0</v>
      </c>
      <c r="E21" s="63" t="e">
        <f>IF('2. Inputs'!E21="Hourly rate",'2. Inputs'!H21,'2. Inputs'!G21/52/'2. Inputs'!F21)</f>
        <v>#DIV/0!</v>
      </c>
      <c r="F21" s="63" t="str">
        <f>IF(AND('2. Inputs'!G21=0,'2. Inputs'!H21=0),"",IF('2. Inputs'!E21&lt;&gt;"Hourly rate",'2. Inputs'!G21/('2. Inputs'!F21/'2. Inputs'!$B$3),'2. Inputs'!H21*'2. Inputs'!$B$3*52))</f>
        <v/>
      </c>
      <c r="G21" s="63">
        <f>'2. Inputs'!I21+'2. Inputs'!J21</f>
        <v>0</v>
      </c>
      <c r="H21" s="65" t="e">
        <f>IF('2. Inputs'!D21&gt;0,'2. Inputs'!D21,Calculations!G21+Calculations!F21)</f>
        <v>#VALUE!</v>
      </c>
      <c r="I21" s="66">
        <f ca="1">(TODAY()-'2. Inputs'!K21)/365</f>
        <v>124.95616438356164</v>
      </c>
      <c r="J21" s="1" t="str">
        <f>IF(ISBLANK('2. Inputs'!K21),"n/a",IF(I21&lt;=5,"5 or less",IF(AND(I21&gt;5,I21&lt;=10),"&gt; 5 and &lt;= 10",IF(AND(I21&gt;10,I21&lt;=15),"&gt; 10 and &lt;=15",IF(I21&gt;15,"More than 15","")))))</f>
        <v>n/a</v>
      </c>
      <c r="K21" s="68"/>
      <c r="L21" s="68"/>
    </row>
    <row r="22" spans="1:12" x14ac:dyDescent="0.35">
      <c r="A22" s="1">
        <f>'2. Inputs'!A22</f>
        <v>0</v>
      </c>
      <c r="B22" s="1">
        <f>IF('3. Results'!$C$4="Yes",'2. Inputs'!B22,IF(D22="Yes","",'2. Inputs'!B22))</f>
        <v>0</v>
      </c>
      <c r="C22" s="61" t="b">
        <f t="shared" si="0"/>
        <v>0</v>
      </c>
      <c r="D22" s="61">
        <f>'2. Inputs'!L22</f>
        <v>0</v>
      </c>
      <c r="E22" s="63" t="e">
        <f>IF('2. Inputs'!E22="Hourly rate",'2. Inputs'!H22,'2. Inputs'!G22/52/'2. Inputs'!F22)</f>
        <v>#DIV/0!</v>
      </c>
      <c r="F22" s="63" t="str">
        <f>IF(AND('2. Inputs'!G22=0,'2. Inputs'!H22=0),"",IF('2. Inputs'!E22&lt;&gt;"Hourly rate",'2. Inputs'!G22/('2. Inputs'!F22/'2. Inputs'!$B$3),'2. Inputs'!H22*'2. Inputs'!$B$3*52))</f>
        <v/>
      </c>
      <c r="G22" s="63">
        <f>'2. Inputs'!I22+'2. Inputs'!J22</f>
        <v>0</v>
      </c>
      <c r="H22" s="65" t="e">
        <f>IF('2. Inputs'!D22&gt;0,'2. Inputs'!D22,Calculations!G22+Calculations!F22)</f>
        <v>#VALUE!</v>
      </c>
      <c r="I22" s="66">
        <f ca="1">(TODAY()-'2. Inputs'!K22)/365</f>
        <v>124.95616438356164</v>
      </c>
      <c r="J22" s="1" t="str">
        <f>IF(ISBLANK('2. Inputs'!K22),"n/a",IF(I22&lt;=5,"5 or less",IF(AND(I22&gt;5,I22&lt;=10),"&gt; 5 and &lt;= 10",IF(AND(I22&gt;10,I22&lt;=15),"&gt; 10 and &lt;=15",IF(I22&gt;15,"More than 15","")))))</f>
        <v>n/a</v>
      </c>
      <c r="K22" s="68"/>
      <c r="L22" s="68"/>
    </row>
    <row r="23" spans="1:12" x14ac:dyDescent="0.35">
      <c r="A23" s="1">
        <f>'2. Inputs'!A23</f>
        <v>0</v>
      </c>
      <c r="B23" s="1">
        <f>IF('3. Results'!$C$4="Yes",'2. Inputs'!B23,IF(D23="Yes","",'2. Inputs'!B23))</f>
        <v>0</v>
      </c>
      <c r="C23" s="61" t="b">
        <f t="shared" si="0"/>
        <v>0</v>
      </c>
      <c r="D23" s="61">
        <f>'2. Inputs'!L23</f>
        <v>0</v>
      </c>
      <c r="E23" s="63" t="e">
        <f>IF('2. Inputs'!E23="Hourly rate",'2. Inputs'!H23,'2. Inputs'!G23/52/'2. Inputs'!F23)</f>
        <v>#DIV/0!</v>
      </c>
      <c r="F23" s="63" t="str">
        <f>IF(AND('2. Inputs'!G23=0,'2. Inputs'!H23=0),"",IF('2. Inputs'!E23&lt;&gt;"Hourly rate",'2. Inputs'!G23/('2. Inputs'!F23/'2. Inputs'!$B$3),'2. Inputs'!H23*'2. Inputs'!$B$3*52))</f>
        <v/>
      </c>
      <c r="G23" s="63">
        <f>'2. Inputs'!I23+'2. Inputs'!J23</f>
        <v>0</v>
      </c>
      <c r="H23" s="65" t="e">
        <f>IF('2. Inputs'!D23&gt;0,'2. Inputs'!D23,Calculations!G23+Calculations!F23)</f>
        <v>#VALUE!</v>
      </c>
      <c r="I23" s="66">
        <f ca="1">(TODAY()-'2. Inputs'!K23)/365</f>
        <v>124.95616438356164</v>
      </c>
      <c r="J23" s="1" t="str">
        <f>IF(ISBLANK('2. Inputs'!K23),"n/a",IF(I23&lt;=5,"5 or less",IF(AND(I23&gt;5,I23&lt;=10),"&gt; 5 and &lt;= 10",IF(AND(I23&gt;10,I23&lt;=15),"&gt; 10 and &lt;=15",IF(I23&gt;15,"More than 15","")))))</f>
        <v>n/a</v>
      </c>
      <c r="K23" s="68"/>
      <c r="L23" s="68"/>
    </row>
    <row r="24" spans="1:12" x14ac:dyDescent="0.35">
      <c r="A24" s="1">
        <f>'2. Inputs'!A24</f>
        <v>0</v>
      </c>
      <c r="B24" s="1">
        <f>IF('3. Results'!$C$4="Yes",'2. Inputs'!B24,IF(D24="Yes","",'2. Inputs'!B24))</f>
        <v>0</v>
      </c>
      <c r="C24" s="61" t="b">
        <f t="shared" si="0"/>
        <v>0</v>
      </c>
      <c r="D24" s="61">
        <f>'2. Inputs'!L24</f>
        <v>0</v>
      </c>
      <c r="E24" s="63" t="e">
        <f>IF('2. Inputs'!E24="Hourly rate",'2. Inputs'!H24,'2. Inputs'!G24/52/'2. Inputs'!F24)</f>
        <v>#DIV/0!</v>
      </c>
      <c r="F24" s="63" t="str">
        <f>IF(AND('2. Inputs'!G24=0,'2. Inputs'!H24=0),"",IF('2. Inputs'!E24&lt;&gt;"Hourly rate",'2. Inputs'!G24/('2. Inputs'!F24/'2. Inputs'!$B$3),'2. Inputs'!H24*'2. Inputs'!$B$3*52))</f>
        <v/>
      </c>
      <c r="G24" s="63">
        <f>'2. Inputs'!I24+'2. Inputs'!J24</f>
        <v>0</v>
      </c>
      <c r="H24" s="65" t="e">
        <f>IF('2. Inputs'!D24&gt;0,'2. Inputs'!D24,Calculations!G24+Calculations!F24)</f>
        <v>#VALUE!</v>
      </c>
      <c r="I24" s="66">
        <f ca="1">(TODAY()-'2. Inputs'!K24)/365</f>
        <v>124.95616438356164</v>
      </c>
      <c r="J24" s="1" t="str">
        <f>IF(ISBLANK('2. Inputs'!K24),"n/a",IF(I24&lt;=5,"5 or less",IF(AND(I24&gt;5,I24&lt;=10),"&gt; 5 and &lt;= 10",IF(AND(I24&gt;10,I24&lt;=15),"&gt; 10 and &lt;=15",IF(I24&gt;15,"More than 15","")))))</f>
        <v>n/a</v>
      </c>
      <c r="K24" s="68"/>
      <c r="L24" s="68"/>
    </row>
    <row r="25" spans="1:12" x14ac:dyDescent="0.35">
      <c r="A25" s="1">
        <f>'2. Inputs'!A25</f>
        <v>0</v>
      </c>
      <c r="B25" s="1">
        <f>IF('3. Results'!$C$4="Yes",'2. Inputs'!B25,IF(D25="Yes","",'2. Inputs'!B25))</f>
        <v>0</v>
      </c>
      <c r="C25" s="61" t="b">
        <f t="shared" si="0"/>
        <v>0</v>
      </c>
      <c r="D25" s="61">
        <f>'2. Inputs'!L25</f>
        <v>0</v>
      </c>
      <c r="E25" s="63" t="e">
        <f>IF('2. Inputs'!E25="Hourly rate",'2. Inputs'!H25,'2. Inputs'!G25/52/'2. Inputs'!F25)</f>
        <v>#DIV/0!</v>
      </c>
      <c r="F25" s="63" t="str">
        <f>IF(AND('2. Inputs'!G25=0,'2. Inputs'!H25=0),"",IF('2. Inputs'!E25&lt;&gt;"Hourly rate",'2. Inputs'!G25/('2. Inputs'!F25/'2. Inputs'!$B$3),'2. Inputs'!H25*'2. Inputs'!$B$3*52))</f>
        <v/>
      </c>
      <c r="G25" s="63">
        <f>'2. Inputs'!I25+'2. Inputs'!J25</f>
        <v>0</v>
      </c>
      <c r="H25" s="65" t="e">
        <f>IF('2. Inputs'!D25&gt;0,'2. Inputs'!D25,Calculations!G25+Calculations!F25)</f>
        <v>#VALUE!</v>
      </c>
      <c r="I25" s="66">
        <f ca="1">(TODAY()-'2. Inputs'!K25)/365</f>
        <v>124.95616438356164</v>
      </c>
      <c r="J25" s="1" t="str">
        <f>IF(ISBLANK('2. Inputs'!K25),"n/a",IF(I25&lt;=5,"5 or less",IF(AND(I25&gt;5,I25&lt;=10),"&gt; 5 and &lt;= 10",IF(AND(I25&gt;10,I25&lt;=15),"&gt; 10 and &lt;=15",IF(I25&gt;15,"More than 15","")))))</f>
        <v>n/a</v>
      </c>
      <c r="K25" s="68"/>
      <c r="L25" s="68"/>
    </row>
    <row r="26" spans="1:12" x14ac:dyDescent="0.35">
      <c r="A26" s="1">
        <f>'2. Inputs'!A26</f>
        <v>0</v>
      </c>
      <c r="B26" s="1">
        <f>IF('3. Results'!$C$4="Yes",'2. Inputs'!B26,IF(D26="Yes","",'2. Inputs'!B26))</f>
        <v>0</v>
      </c>
      <c r="C26" s="61" t="b">
        <f t="shared" si="0"/>
        <v>0</v>
      </c>
      <c r="D26" s="61">
        <f>'2. Inputs'!L26</f>
        <v>0</v>
      </c>
      <c r="E26" s="63" t="e">
        <f>IF('2. Inputs'!E26="Hourly rate",'2. Inputs'!H26,'2. Inputs'!G26/52/'2. Inputs'!F26)</f>
        <v>#DIV/0!</v>
      </c>
      <c r="F26" s="63" t="str">
        <f>IF(AND('2. Inputs'!G26=0,'2. Inputs'!H26=0),"",IF('2. Inputs'!E26&lt;&gt;"Hourly rate",'2. Inputs'!G26/('2. Inputs'!F26/'2. Inputs'!$B$3),'2. Inputs'!H26*'2. Inputs'!$B$3*52))</f>
        <v/>
      </c>
      <c r="G26" s="63">
        <f>'2. Inputs'!I26+'2. Inputs'!J26</f>
        <v>0</v>
      </c>
      <c r="H26" s="65" t="e">
        <f>IF('2. Inputs'!D26&gt;0,'2. Inputs'!D26,Calculations!G26+Calculations!F26)</f>
        <v>#VALUE!</v>
      </c>
      <c r="I26" s="66">
        <f ca="1">(TODAY()-'2. Inputs'!K26)/365</f>
        <v>124.95616438356164</v>
      </c>
      <c r="J26" s="1" t="str">
        <f>IF(ISBLANK('2. Inputs'!K26),"n/a",IF(I26&lt;=5,"5 or less",IF(AND(I26&gt;5,I26&lt;=10),"&gt; 5 and &lt;= 10",IF(AND(I26&gt;10,I26&lt;=15),"&gt; 10 and &lt;=15",IF(I26&gt;15,"More than 15","")))))</f>
        <v>n/a</v>
      </c>
      <c r="K26" s="68"/>
      <c r="L26" s="68"/>
    </row>
    <row r="27" spans="1:12" x14ac:dyDescent="0.35">
      <c r="A27" s="1">
        <f>'2. Inputs'!A27</f>
        <v>0</v>
      </c>
      <c r="B27" s="1">
        <f>IF('3. Results'!$C$4="Yes",'2. Inputs'!B27,IF(D27="Yes","",'2. Inputs'!B27))</f>
        <v>0</v>
      </c>
      <c r="C27" s="61" t="b">
        <f t="shared" si="0"/>
        <v>0</v>
      </c>
      <c r="D27" s="61">
        <f>'2. Inputs'!L27</f>
        <v>0</v>
      </c>
      <c r="E27" s="63" t="e">
        <f>IF('2. Inputs'!E27="Hourly rate",'2. Inputs'!H27,'2. Inputs'!G27/52/'2. Inputs'!F27)</f>
        <v>#DIV/0!</v>
      </c>
      <c r="F27" s="63" t="str">
        <f>IF(AND('2. Inputs'!G27=0,'2. Inputs'!H27=0),"",IF('2. Inputs'!E27&lt;&gt;"Hourly rate",'2. Inputs'!G27/('2. Inputs'!F27/'2. Inputs'!$B$3),'2. Inputs'!H27*'2. Inputs'!$B$3*52))</f>
        <v/>
      </c>
      <c r="G27" s="63">
        <f>'2. Inputs'!I27+'2. Inputs'!J27</f>
        <v>0</v>
      </c>
      <c r="H27" s="65" t="e">
        <f>IF('2. Inputs'!D27&gt;0,'2. Inputs'!D27,Calculations!G27+Calculations!F27)</f>
        <v>#VALUE!</v>
      </c>
      <c r="I27" s="66">
        <f ca="1">(TODAY()-'2. Inputs'!K27)/365</f>
        <v>124.95616438356164</v>
      </c>
      <c r="J27" s="1" t="str">
        <f>IF(ISBLANK('2. Inputs'!K27),"n/a",IF(I27&lt;=5,"5 or less",IF(AND(I27&gt;5,I27&lt;=10),"&gt; 5 and &lt;= 10",IF(AND(I27&gt;10,I27&lt;=15),"&gt; 10 and &lt;=15",IF(I27&gt;15,"More than 15","")))))</f>
        <v>n/a</v>
      </c>
      <c r="K27" s="68"/>
      <c r="L27" s="68"/>
    </row>
    <row r="28" spans="1:12" x14ac:dyDescent="0.35">
      <c r="A28" s="1">
        <f>'2. Inputs'!A28</f>
        <v>0</v>
      </c>
      <c r="B28" s="1">
        <f>IF('3. Results'!$C$4="Yes",'2. Inputs'!B28,IF(D28="Yes","",'2. Inputs'!B28))</f>
        <v>0</v>
      </c>
      <c r="C28" s="61" t="b">
        <f t="shared" si="0"/>
        <v>0</v>
      </c>
      <c r="D28" s="61">
        <f>'2. Inputs'!L28</f>
        <v>0</v>
      </c>
      <c r="E28" s="63" t="e">
        <f>IF('2. Inputs'!E28="Hourly rate",'2. Inputs'!H28,'2. Inputs'!G28/52/'2. Inputs'!F28)</f>
        <v>#DIV/0!</v>
      </c>
      <c r="F28" s="63" t="str">
        <f>IF(AND('2. Inputs'!G28=0,'2. Inputs'!H28=0),"",IF('2. Inputs'!E28&lt;&gt;"Hourly rate",'2. Inputs'!G28/('2. Inputs'!F28/'2. Inputs'!$B$3),'2. Inputs'!H28*'2. Inputs'!$B$3*52))</f>
        <v/>
      </c>
      <c r="G28" s="63">
        <f>'2. Inputs'!I28+'2. Inputs'!J28</f>
        <v>0</v>
      </c>
      <c r="H28" s="65" t="e">
        <f>IF('2. Inputs'!D28&gt;0,'2. Inputs'!D28,Calculations!G28+Calculations!F28)</f>
        <v>#VALUE!</v>
      </c>
      <c r="I28" s="66">
        <f ca="1">(TODAY()-'2. Inputs'!K28)/365</f>
        <v>124.95616438356164</v>
      </c>
      <c r="J28" s="1" t="str">
        <f>IF(ISBLANK('2. Inputs'!K28),"n/a",IF(I28&lt;=5,"5 or less",IF(AND(I28&gt;5,I28&lt;=10),"&gt; 5 and &lt;= 10",IF(AND(I28&gt;10,I28&lt;=15),"&gt; 10 and &lt;=15",IF(I28&gt;15,"More than 15","")))))</f>
        <v>n/a</v>
      </c>
      <c r="K28" s="68"/>
      <c r="L28" s="68"/>
    </row>
    <row r="29" spans="1:12" x14ac:dyDescent="0.35">
      <c r="A29" s="1">
        <f>'2. Inputs'!A29</f>
        <v>0</v>
      </c>
      <c r="B29" s="1">
        <f>IF('3. Results'!$C$4="Yes",'2. Inputs'!B29,IF(D29="Yes","",'2. Inputs'!B29))</f>
        <v>0</v>
      </c>
      <c r="C29" s="61" t="b">
        <f t="shared" si="0"/>
        <v>0</v>
      </c>
      <c r="D29" s="61">
        <f>'2. Inputs'!L29</f>
        <v>0</v>
      </c>
      <c r="E29" s="63" t="e">
        <f>IF('2. Inputs'!E29="Hourly rate",'2. Inputs'!H29,'2. Inputs'!G29/52/'2. Inputs'!F29)</f>
        <v>#DIV/0!</v>
      </c>
      <c r="F29" s="63" t="str">
        <f>IF(AND('2. Inputs'!G29=0,'2. Inputs'!H29=0),"",IF('2. Inputs'!E29&lt;&gt;"Hourly rate",'2. Inputs'!G29/('2. Inputs'!F29/'2. Inputs'!$B$3),'2. Inputs'!H29*'2. Inputs'!$B$3*52))</f>
        <v/>
      </c>
      <c r="G29" s="63">
        <f>'2. Inputs'!I29+'2. Inputs'!J29</f>
        <v>0</v>
      </c>
      <c r="H29" s="65" t="e">
        <f>IF('2. Inputs'!D29&gt;0,'2. Inputs'!D29,Calculations!G29+Calculations!F29)</f>
        <v>#VALUE!</v>
      </c>
      <c r="I29" s="66">
        <f ca="1">(TODAY()-'2. Inputs'!K29)/365</f>
        <v>124.95616438356164</v>
      </c>
      <c r="J29" s="1" t="str">
        <f>IF(ISBLANK('2. Inputs'!K29),"n/a",IF(I29&lt;=5,"5 or less",IF(AND(I29&gt;5,I29&lt;=10),"&gt; 5 and &lt;= 10",IF(AND(I29&gt;10,I29&lt;=15),"&gt; 10 and &lt;=15",IF(I29&gt;15,"More than 15","")))))</f>
        <v>n/a</v>
      </c>
      <c r="K29" s="68"/>
      <c r="L29" s="68"/>
    </row>
    <row r="30" spans="1:12" x14ac:dyDescent="0.35">
      <c r="A30" s="1">
        <f>'2. Inputs'!A30</f>
        <v>0</v>
      </c>
      <c r="B30" s="1">
        <f>IF('3. Results'!$C$4="Yes",'2. Inputs'!B30,IF(D30="Yes","",'2. Inputs'!B30))</f>
        <v>0</v>
      </c>
      <c r="C30" s="61" t="b">
        <f t="shared" si="0"/>
        <v>0</v>
      </c>
      <c r="D30" s="61">
        <f>'2. Inputs'!L30</f>
        <v>0</v>
      </c>
      <c r="E30" s="63" t="e">
        <f>IF('2. Inputs'!E30="Hourly rate",'2. Inputs'!H30,'2. Inputs'!G30/52/'2. Inputs'!F30)</f>
        <v>#DIV/0!</v>
      </c>
      <c r="F30" s="63" t="str">
        <f>IF(AND('2. Inputs'!G30=0,'2. Inputs'!H30=0),"",IF('2. Inputs'!E30&lt;&gt;"Hourly rate",'2. Inputs'!G30/('2. Inputs'!F30/'2. Inputs'!$B$3),'2. Inputs'!H30*'2. Inputs'!$B$3*52))</f>
        <v/>
      </c>
      <c r="G30" s="63">
        <f>'2. Inputs'!I30+'2. Inputs'!J30</f>
        <v>0</v>
      </c>
      <c r="H30" s="65" t="e">
        <f>IF('2. Inputs'!D30&gt;0,'2. Inputs'!D30,Calculations!G30+Calculations!F30)</f>
        <v>#VALUE!</v>
      </c>
      <c r="I30" s="66">
        <f ca="1">(TODAY()-'2. Inputs'!K30)/365</f>
        <v>124.95616438356164</v>
      </c>
      <c r="J30" s="1" t="str">
        <f>IF(ISBLANK('2. Inputs'!K30),"n/a",IF(I30&lt;=5,"5 or less",IF(AND(I30&gt;5,I30&lt;=10),"&gt; 5 and &lt;= 10",IF(AND(I30&gt;10,I30&lt;=15),"&gt; 10 and &lt;=15",IF(I30&gt;15,"More than 15","")))))</f>
        <v>n/a</v>
      </c>
      <c r="K30" s="68"/>
      <c r="L30" s="68"/>
    </row>
    <row r="31" spans="1:12" x14ac:dyDescent="0.35">
      <c r="A31" s="1">
        <f>'2. Inputs'!A31</f>
        <v>0</v>
      </c>
      <c r="B31" s="1">
        <f>IF('3. Results'!$C$4="Yes",'2. Inputs'!B31,IF(D31="Yes","",'2. Inputs'!B31))</f>
        <v>0</v>
      </c>
      <c r="C31" s="61" t="b">
        <f t="shared" si="0"/>
        <v>0</v>
      </c>
      <c r="D31" s="61">
        <f>'2. Inputs'!L31</f>
        <v>0</v>
      </c>
      <c r="E31" s="63" t="e">
        <f>IF('2. Inputs'!E31="Hourly rate",'2. Inputs'!H31,'2. Inputs'!G31/52/'2. Inputs'!F31)</f>
        <v>#DIV/0!</v>
      </c>
      <c r="F31" s="63" t="str">
        <f>IF(AND('2. Inputs'!G31=0,'2. Inputs'!H31=0),"",IF('2. Inputs'!E31&lt;&gt;"Hourly rate",'2. Inputs'!G31/('2. Inputs'!F31/'2. Inputs'!$B$3),'2. Inputs'!H31*'2. Inputs'!$B$3*52))</f>
        <v/>
      </c>
      <c r="G31" s="63">
        <f>'2. Inputs'!I31+'2. Inputs'!J31</f>
        <v>0</v>
      </c>
      <c r="H31" s="65" t="e">
        <f>IF('2. Inputs'!D31&gt;0,'2. Inputs'!D31,Calculations!G31+Calculations!F31)</f>
        <v>#VALUE!</v>
      </c>
      <c r="I31" s="66">
        <f ca="1">(TODAY()-'2. Inputs'!K31)/365</f>
        <v>124.95616438356164</v>
      </c>
      <c r="J31" s="1" t="str">
        <f>IF(ISBLANK('2. Inputs'!K31),"n/a",IF(I31&lt;=5,"5 or less",IF(AND(I31&gt;5,I31&lt;=10),"&gt; 5 and &lt;= 10",IF(AND(I31&gt;10,I31&lt;=15),"&gt; 10 and &lt;=15",IF(I31&gt;15,"More than 15","")))))</f>
        <v>n/a</v>
      </c>
      <c r="K31" s="68"/>
      <c r="L31" s="68"/>
    </row>
    <row r="32" spans="1:12" x14ac:dyDescent="0.35">
      <c r="A32" s="1">
        <f>'2. Inputs'!A32</f>
        <v>0</v>
      </c>
      <c r="B32" s="1">
        <f>IF('3. Results'!$C$4="Yes",'2. Inputs'!B32,IF(D32="Yes","",'2. Inputs'!B32))</f>
        <v>0</v>
      </c>
      <c r="C32" s="61" t="b">
        <f t="shared" si="0"/>
        <v>0</v>
      </c>
      <c r="D32" s="61">
        <f>'2. Inputs'!L32</f>
        <v>0</v>
      </c>
      <c r="E32" s="63" t="e">
        <f>IF('2. Inputs'!E32="Hourly rate",'2. Inputs'!H32,'2. Inputs'!G32/52/'2. Inputs'!F32)</f>
        <v>#DIV/0!</v>
      </c>
      <c r="F32" s="63" t="str">
        <f>IF(AND('2. Inputs'!G32=0,'2. Inputs'!H32=0),"",IF('2. Inputs'!E32&lt;&gt;"Hourly rate",'2. Inputs'!G32/('2. Inputs'!F32/'2. Inputs'!$B$3),'2. Inputs'!H32*'2. Inputs'!$B$3*52))</f>
        <v/>
      </c>
      <c r="G32" s="63">
        <f>'2. Inputs'!I32+'2. Inputs'!J32</f>
        <v>0</v>
      </c>
      <c r="H32" s="65" t="e">
        <f>IF('2. Inputs'!D32&gt;0,'2. Inputs'!D32,Calculations!G32+Calculations!F32)</f>
        <v>#VALUE!</v>
      </c>
      <c r="I32" s="66">
        <f ca="1">(TODAY()-'2. Inputs'!K32)/365</f>
        <v>124.95616438356164</v>
      </c>
      <c r="J32" s="1" t="str">
        <f>IF(ISBLANK('2. Inputs'!K32),"n/a",IF(I32&lt;=5,"5 or less",IF(AND(I32&gt;5,I32&lt;=10),"&gt; 5 and &lt;= 10",IF(AND(I32&gt;10,I32&lt;=15),"&gt; 10 and &lt;=15",IF(I32&gt;15,"More than 15","")))))</f>
        <v>n/a</v>
      </c>
      <c r="K32" s="68"/>
      <c r="L32" s="68"/>
    </row>
    <row r="33" spans="1:12" x14ac:dyDescent="0.35">
      <c r="A33" s="1">
        <f>'2. Inputs'!A33</f>
        <v>0</v>
      </c>
      <c r="B33" s="1">
        <f>IF('3. Results'!$C$4="Yes",'2. Inputs'!B33,IF(D33="Yes","",'2. Inputs'!B33))</f>
        <v>0</v>
      </c>
      <c r="C33" s="61" t="b">
        <f t="shared" si="0"/>
        <v>0</v>
      </c>
      <c r="D33" s="61">
        <f>'2. Inputs'!L33</f>
        <v>0</v>
      </c>
      <c r="E33" s="63" t="e">
        <f>IF('2. Inputs'!E33="Hourly rate",'2. Inputs'!H33,'2. Inputs'!G33/52/'2. Inputs'!F33)</f>
        <v>#DIV/0!</v>
      </c>
      <c r="F33" s="63" t="str">
        <f>IF(AND('2. Inputs'!G33=0,'2. Inputs'!H33=0),"",IF('2. Inputs'!E33&lt;&gt;"Hourly rate",'2. Inputs'!G33/('2. Inputs'!F33/'2. Inputs'!$B$3),'2. Inputs'!H33*'2. Inputs'!$B$3*52))</f>
        <v/>
      </c>
      <c r="G33" s="63">
        <f>'2. Inputs'!I33+'2. Inputs'!J33</f>
        <v>0</v>
      </c>
      <c r="H33" s="65" t="e">
        <f>IF('2. Inputs'!D33&gt;0,'2. Inputs'!D33,Calculations!G33+Calculations!F33)</f>
        <v>#VALUE!</v>
      </c>
      <c r="I33" s="66">
        <f ca="1">(TODAY()-'2. Inputs'!K33)/365</f>
        <v>124.95616438356164</v>
      </c>
      <c r="J33" s="1" t="str">
        <f>IF(ISBLANK('2. Inputs'!K33),"n/a",IF(I33&lt;=5,"5 or less",IF(AND(I33&gt;5,I33&lt;=10),"&gt; 5 and &lt;= 10",IF(AND(I33&gt;10,I33&lt;=15),"&gt; 10 and &lt;=15",IF(I33&gt;15,"More than 15","")))))</f>
        <v>n/a</v>
      </c>
      <c r="K33" s="68"/>
      <c r="L33" s="68"/>
    </row>
    <row r="34" spans="1:12" x14ac:dyDescent="0.35">
      <c r="A34" s="1">
        <f>'2. Inputs'!A34</f>
        <v>0</v>
      </c>
      <c r="B34" s="1">
        <f>IF('3. Results'!$C$4="Yes",'2. Inputs'!B34,IF(D34="Yes","",'2. Inputs'!B34))</f>
        <v>0</v>
      </c>
      <c r="C34" s="61" t="b">
        <f t="shared" si="0"/>
        <v>0</v>
      </c>
      <c r="D34" s="61">
        <f>'2. Inputs'!L34</f>
        <v>0</v>
      </c>
      <c r="E34" s="63" t="e">
        <f>IF('2. Inputs'!E34="Hourly rate",'2. Inputs'!H34,'2. Inputs'!G34/52/'2. Inputs'!F34)</f>
        <v>#DIV/0!</v>
      </c>
      <c r="F34" s="63" t="str">
        <f>IF(AND('2. Inputs'!G34=0,'2. Inputs'!H34=0),"",IF('2. Inputs'!E34&lt;&gt;"Hourly rate",'2. Inputs'!G34/('2. Inputs'!F34/'2. Inputs'!$B$3),'2. Inputs'!H34*'2. Inputs'!$B$3*52))</f>
        <v/>
      </c>
      <c r="G34" s="63">
        <f>'2. Inputs'!I34+'2. Inputs'!J34</f>
        <v>0</v>
      </c>
      <c r="H34" s="65" t="e">
        <f>IF('2. Inputs'!D34&gt;0,'2. Inputs'!D34,Calculations!G34+Calculations!F34)</f>
        <v>#VALUE!</v>
      </c>
      <c r="I34" s="66">
        <f ca="1">(TODAY()-'2. Inputs'!K34)/365</f>
        <v>124.95616438356164</v>
      </c>
      <c r="J34" s="1" t="str">
        <f>IF(ISBLANK('2. Inputs'!K34),"n/a",IF(I34&lt;=5,"5 or less",IF(AND(I34&gt;5,I34&lt;=10),"&gt; 5 and &lt;= 10",IF(AND(I34&gt;10,I34&lt;=15),"&gt; 10 and &lt;=15",IF(I34&gt;15,"More than 15","")))))</f>
        <v>n/a</v>
      </c>
      <c r="K34" s="68"/>
      <c r="L34" s="68"/>
    </row>
    <row r="35" spans="1:12" x14ac:dyDescent="0.35">
      <c r="A35" s="1">
        <f>'2. Inputs'!A35</f>
        <v>0</v>
      </c>
      <c r="B35" s="1">
        <f>IF('3. Results'!$C$4="Yes",'2. Inputs'!B35,IF(D35="Yes","",'2. Inputs'!B35))</f>
        <v>0</v>
      </c>
      <c r="C35" s="61" t="b">
        <f t="shared" si="0"/>
        <v>0</v>
      </c>
      <c r="D35" s="61">
        <f>'2. Inputs'!L35</f>
        <v>0</v>
      </c>
      <c r="E35" s="63" t="e">
        <f>IF('2. Inputs'!E35="Hourly rate",'2. Inputs'!H35,'2. Inputs'!G35/52/'2. Inputs'!F35)</f>
        <v>#DIV/0!</v>
      </c>
      <c r="F35" s="63" t="str">
        <f>IF(AND('2. Inputs'!G35=0,'2. Inputs'!H35=0),"",IF('2. Inputs'!E35&lt;&gt;"Hourly rate",'2. Inputs'!G35/('2. Inputs'!F35/'2. Inputs'!$B$3),'2. Inputs'!H35*'2. Inputs'!$B$3*52))</f>
        <v/>
      </c>
      <c r="G35" s="63">
        <f>'2. Inputs'!I35+'2. Inputs'!J35</f>
        <v>0</v>
      </c>
      <c r="H35" s="65" t="e">
        <f>IF('2. Inputs'!D35&gt;0,'2. Inputs'!D35,Calculations!G35+Calculations!F35)</f>
        <v>#VALUE!</v>
      </c>
      <c r="I35" s="66">
        <f ca="1">(TODAY()-'2. Inputs'!K35)/365</f>
        <v>124.95616438356164</v>
      </c>
      <c r="J35" s="1" t="str">
        <f>IF(ISBLANK('2. Inputs'!K35),"n/a",IF(I35&lt;=5,"5 or less",IF(AND(I35&gt;5,I35&lt;=10),"&gt; 5 and &lt;= 10",IF(AND(I35&gt;10,I35&lt;=15),"&gt; 10 and &lt;=15",IF(I35&gt;15,"More than 15","")))))</f>
        <v>n/a</v>
      </c>
      <c r="K35" s="68"/>
      <c r="L35" s="68"/>
    </row>
    <row r="36" spans="1:12" x14ac:dyDescent="0.35">
      <c r="A36" s="1">
        <f>'2. Inputs'!A36</f>
        <v>0</v>
      </c>
      <c r="B36" s="1">
        <f>IF('3. Results'!$C$4="Yes",'2. Inputs'!B36,IF(D36="Yes","",'2. Inputs'!B36))</f>
        <v>0</v>
      </c>
      <c r="C36" s="61" t="b">
        <f t="shared" si="0"/>
        <v>0</v>
      </c>
      <c r="D36" s="61">
        <f>'2. Inputs'!L36</f>
        <v>0</v>
      </c>
      <c r="E36" s="63" t="e">
        <f>IF('2. Inputs'!E36="Hourly rate",'2. Inputs'!H36,'2. Inputs'!G36/52/'2. Inputs'!F36)</f>
        <v>#DIV/0!</v>
      </c>
      <c r="F36" s="63" t="str">
        <f>IF(AND('2. Inputs'!G36=0,'2. Inputs'!H36=0),"",IF('2. Inputs'!E36&lt;&gt;"Hourly rate",'2. Inputs'!G36/('2. Inputs'!F36/'2. Inputs'!$B$3),'2. Inputs'!H36*'2. Inputs'!$B$3*52))</f>
        <v/>
      </c>
      <c r="G36" s="63">
        <f>'2. Inputs'!I36+'2. Inputs'!J36</f>
        <v>0</v>
      </c>
      <c r="H36" s="65" t="e">
        <f>IF('2. Inputs'!D36&gt;0,'2. Inputs'!D36,Calculations!G36+Calculations!F36)</f>
        <v>#VALUE!</v>
      </c>
      <c r="I36" s="66">
        <f ca="1">(TODAY()-'2. Inputs'!K36)/365</f>
        <v>124.95616438356164</v>
      </c>
      <c r="J36" s="1" t="str">
        <f>IF(ISBLANK('2. Inputs'!K36),"n/a",IF(I36&lt;=5,"5 or less",IF(AND(I36&gt;5,I36&lt;=10),"&gt; 5 and &lt;= 10",IF(AND(I36&gt;10,I36&lt;=15),"&gt; 10 and &lt;=15",IF(I36&gt;15,"More than 15","")))))</f>
        <v>n/a</v>
      </c>
      <c r="K36" s="68"/>
      <c r="L36" s="68"/>
    </row>
    <row r="37" spans="1:12" x14ac:dyDescent="0.35">
      <c r="A37" s="1">
        <f>'2. Inputs'!A37</f>
        <v>0</v>
      </c>
      <c r="B37" s="1">
        <f>IF('3. Results'!$C$4="Yes",'2. Inputs'!B37,IF(D37="Yes","",'2. Inputs'!B37))</f>
        <v>0</v>
      </c>
      <c r="C37" s="61" t="b">
        <f t="shared" si="0"/>
        <v>0</v>
      </c>
      <c r="D37" s="61">
        <f>'2. Inputs'!L37</f>
        <v>0</v>
      </c>
      <c r="E37" s="63" t="e">
        <f>IF('2. Inputs'!E37="Hourly rate",'2. Inputs'!H37,'2. Inputs'!G37/52/'2. Inputs'!F37)</f>
        <v>#DIV/0!</v>
      </c>
      <c r="F37" s="63" t="str">
        <f>IF(AND('2. Inputs'!G37=0,'2. Inputs'!H37=0),"",IF('2. Inputs'!E37&lt;&gt;"Hourly rate",'2. Inputs'!G37/('2. Inputs'!F37/'2. Inputs'!$B$3),'2. Inputs'!H37*'2. Inputs'!$B$3*52))</f>
        <v/>
      </c>
      <c r="G37" s="63">
        <f>'2. Inputs'!I37+'2. Inputs'!J37</f>
        <v>0</v>
      </c>
      <c r="H37" s="65" t="e">
        <f>IF('2. Inputs'!D37&gt;0,'2. Inputs'!D37,Calculations!G37+Calculations!F37)</f>
        <v>#VALUE!</v>
      </c>
      <c r="I37" s="66">
        <f ca="1">(TODAY()-'2. Inputs'!K37)/365</f>
        <v>124.95616438356164</v>
      </c>
      <c r="J37" s="1" t="str">
        <f>IF(ISBLANK('2. Inputs'!K37),"n/a",IF(I37&lt;=5,"5 or less",IF(AND(I37&gt;5,I37&lt;=10),"&gt; 5 and &lt;= 10",IF(AND(I37&gt;10,I37&lt;=15),"&gt; 10 and &lt;=15",IF(I37&gt;15,"More than 15","")))))</f>
        <v>n/a</v>
      </c>
      <c r="K37" s="68"/>
      <c r="L37" s="68"/>
    </row>
    <row r="38" spans="1:12" x14ac:dyDescent="0.35">
      <c r="A38" s="1">
        <f>'2. Inputs'!A38</f>
        <v>0</v>
      </c>
      <c r="B38" s="1">
        <f>IF('3. Results'!$C$4="Yes",'2. Inputs'!B38,IF(D38="Yes","",'2. Inputs'!B38))</f>
        <v>0</v>
      </c>
      <c r="C38" s="61" t="b">
        <f t="shared" si="0"/>
        <v>0</v>
      </c>
      <c r="D38" s="61">
        <f>'2. Inputs'!L38</f>
        <v>0</v>
      </c>
      <c r="E38" s="63" t="e">
        <f>IF('2. Inputs'!E38="Hourly rate",'2. Inputs'!H38,'2. Inputs'!G38/52/'2. Inputs'!F38)</f>
        <v>#DIV/0!</v>
      </c>
      <c r="F38" s="63" t="str">
        <f>IF(AND('2. Inputs'!G38=0,'2. Inputs'!H38=0),"",IF('2. Inputs'!E38&lt;&gt;"Hourly rate",'2. Inputs'!G38/('2. Inputs'!F38/'2. Inputs'!$B$3),'2. Inputs'!H38*'2. Inputs'!$B$3*52))</f>
        <v/>
      </c>
      <c r="G38" s="63">
        <f>'2. Inputs'!I38+'2. Inputs'!J38</f>
        <v>0</v>
      </c>
      <c r="H38" s="65" t="e">
        <f>IF('2. Inputs'!D38&gt;0,'2. Inputs'!D38,Calculations!G38+Calculations!F38)</f>
        <v>#VALUE!</v>
      </c>
      <c r="I38" s="66">
        <f ca="1">(TODAY()-'2. Inputs'!K38)/365</f>
        <v>124.95616438356164</v>
      </c>
      <c r="J38" s="1" t="str">
        <f>IF(ISBLANK('2. Inputs'!K38),"n/a",IF(I38&lt;=5,"5 or less",IF(AND(I38&gt;5,I38&lt;=10),"&gt; 5 and &lt;= 10",IF(AND(I38&gt;10,I38&lt;=15),"&gt; 10 and &lt;=15",IF(I38&gt;15,"More than 15","")))))</f>
        <v>n/a</v>
      </c>
      <c r="K38" s="68"/>
      <c r="L38" s="68"/>
    </row>
    <row r="39" spans="1:12" x14ac:dyDescent="0.35">
      <c r="A39" s="1">
        <f>'2. Inputs'!A39</f>
        <v>0</v>
      </c>
      <c r="B39" s="1">
        <f>IF('3. Results'!$C$4="Yes",'2. Inputs'!B39,IF(D39="Yes","",'2. Inputs'!B39))</f>
        <v>0</v>
      </c>
      <c r="C39" s="61" t="b">
        <f t="shared" si="0"/>
        <v>0</v>
      </c>
      <c r="D39" s="61">
        <f>'2. Inputs'!L39</f>
        <v>0</v>
      </c>
      <c r="E39" s="63" t="e">
        <f>IF('2. Inputs'!E39="Hourly rate",'2. Inputs'!H39,'2. Inputs'!G39/52/'2. Inputs'!F39)</f>
        <v>#DIV/0!</v>
      </c>
      <c r="F39" s="63" t="str">
        <f>IF(AND('2. Inputs'!G39=0,'2. Inputs'!H39=0),"",IF('2. Inputs'!E39&lt;&gt;"Hourly rate",'2. Inputs'!G39/('2. Inputs'!F39/'2. Inputs'!$B$3),'2. Inputs'!H39*'2. Inputs'!$B$3*52))</f>
        <v/>
      </c>
      <c r="G39" s="63">
        <f>'2. Inputs'!I39+'2. Inputs'!J39</f>
        <v>0</v>
      </c>
      <c r="H39" s="65" t="e">
        <f>IF('2. Inputs'!D39&gt;0,'2. Inputs'!D39,Calculations!G39+Calculations!F39)</f>
        <v>#VALUE!</v>
      </c>
      <c r="I39" s="66">
        <f ca="1">(TODAY()-'2. Inputs'!K39)/365</f>
        <v>124.95616438356164</v>
      </c>
      <c r="J39" s="1" t="str">
        <f>IF(ISBLANK('2. Inputs'!K39),"n/a",IF(I39&lt;=5,"5 or less",IF(AND(I39&gt;5,I39&lt;=10),"&gt; 5 and &lt;= 10",IF(AND(I39&gt;10,I39&lt;=15),"&gt; 10 and &lt;=15",IF(I39&gt;15,"More than 15","")))))</f>
        <v>n/a</v>
      </c>
      <c r="K39" s="68"/>
      <c r="L39" s="68"/>
    </row>
    <row r="40" spans="1:12" x14ac:dyDescent="0.35">
      <c r="A40" s="1">
        <f>'2. Inputs'!A40</f>
        <v>0</v>
      </c>
      <c r="B40" s="1">
        <f>IF('3. Results'!$C$4="Yes",'2. Inputs'!B40,IF(D40="Yes","",'2. Inputs'!B40))</f>
        <v>0</v>
      </c>
      <c r="C40" s="61" t="b">
        <f t="shared" si="0"/>
        <v>0</v>
      </c>
      <c r="D40" s="61">
        <f>'2. Inputs'!L40</f>
        <v>0</v>
      </c>
      <c r="E40" s="63" t="e">
        <f>IF('2. Inputs'!E40="Hourly rate",'2. Inputs'!H40,'2. Inputs'!G40/52/'2. Inputs'!F40)</f>
        <v>#DIV/0!</v>
      </c>
      <c r="F40" s="63" t="str">
        <f>IF(AND('2. Inputs'!G40=0,'2. Inputs'!H40=0),"",IF('2. Inputs'!E40&lt;&gt;"Hourly rate",'2. Inputs'!G40/('2. Inputs'!F40/'2. Inputs'!$B$3),'2. Inputs'!H40*'2. Inputs'!$B$3*52))</f>
        <v/>
      </c>
      <c r="G40" s="63">
        <f>'2. Inputs'!I40+'2. Inputs'!J40</f>
        <v>0</v>
      </c>
      <c r="H40" s="65" t="e">
        <f>IF('2. Inputs'!D40&gt;0,'2. Inputs'!D40,Calculations!G40+Calculations!F40)</f>
        <v>#VALUE!</v>
      </c>
      <c r="I40" s="66">
        <f ca="1">(TODAY()-'2. Inputs'!K40)/365</f>
        <v>124.95616438356164</v>
      </c>
      <c r="J40" s="1" t="str">
        <f>IF(ISBLANK('2. Inputs'!K40),"n/a",IF(I40&lt;=5,"5 or less",IF(AND(I40&gt;5,I40&lt;=10),"&gt; 5 and &lt;= 10",IF(AND(I40&gt;10,I40&lt;=15),"&gt; 10 and &lt;=15",IF(I40&gt;15,"More than 15","")))))</f>
        <v>n/a</v>
      </c>
      <c r="K40" s="68"/>
      <c r="L40" s="68"/>
    </row>
    <row r="41" spans="1:12" x14ac:dyDescent="0.35">
      <c r="A41" s="1">
        <f>'2. Inputs'!A41</f>
        <v>0</v>
      </c>
      <c r="B41" s="1">
        <f>IF('3. Results'!$C$4="Yes",'2. Inputs'!B41,IF(D41="Yes","",'2. Inputs'!B41))</f>
        <v>0</v>
      </c>
      <c r="C41" s="61" t="b">
        <f t="shared" si="0"/>
        <v>0</v>
      </c>
      <c r="D41" s="61">
        <f>'2. Inputs'!L41</f>
        <v>0</v>
      </c>
      <c r="E41" s="63" t="e">
        <f>IF('2. Inputs'!E41="Hourly rate",'2. Inputs'!H41,'2. Inputs'!G41/52/'2. Inputs'!F41)</f>
        <v>#DIV/0!</v>
      </c>
      <c r="F41" s="63" t="str">
        <f>IF(AND('2. Inputs'!G41=0,'2. Inputs'!H41=0),"",IF('2. Inputs'!E41&lt;&gt;"Hourly rate",'2. Inputs'!G41/('2. Inputs'!F41/'2. Inputs'!$B$3),'2. Inputs'!H41*'2. Inputs'!$B$3*52))</f>
        <v/>
      </c>
      <c r="G41" s="63">
        <f>'2. Inputs'!I41+'2. Inputs'!J41</f>
        <v>0</v>
      </c>
      <c r="H41" s="65" t="e">
        <f>IF('2. Inputs'!D41&gt;0,'2. Inputs'!D41,Calculations!G41+Calculations!F41)</f>
        <v>#VALUE!</v>
      </c>
      <c r="I41" s="66">
        <f ca="1">(TODAY()-'2. Inputs'!K41)/365</f>
        <v>124.95616438356164</v>
      </c>
      <c r="J41" s="1" t="str">
        <f>IF(ISBLANK('2. Inputs'!K41),"n/a",IF(I41&lt;=5,"5 or less",IF(AND(I41&gt;5,I41&lt;=10),"&gt; 5 and &lt;= 10",IF(AND(I41&gt;10,I41&lt;=15),"&gt; 10 and &lt;=15",IF(I41&gt;15,"More than 15","")))))</f>
        <v>n/a</v>
      </c>
      <c r="K41" s="68"/>
      <c r="L41" s="68"/>
    </row>
    <row r="42" spans="1:12" x14ac:dyDescent="0.35">
      <c r="A42" s="1">
        <f>'2. Inputs'!A42</f>
        <v>0</v>
      </c>
      <c r="B42" s="1">
        <f>IF('3. Results'!$C$4="Yes",'2. Inputs'!B42,IF(D42="Yes","",'2. Inputs'!B42))</f>
        <v>0</v>
      </c>
      <c r="C42" s="61" t="b">
        <f t="shared" si="0"/>
        <v>0</v>
      </c>
      <c r="D42" s="61">
        <f>'2. Inputs'!L42</f>
        <v>0</v>
      </c>
      <c r="E42" s="63" t="e">
        <f>IF('2. Inputs'!E42="Hourly rate",'2. Inputs'!H42,'2. Inputs'!G42/52/'2. Inputs'!F42)</f>
        <v>#DIV/0!</v>
      </c>
      <c r="F42" s="63" t="str">
        <f>IF(AND('2. Inputs'!G42=0,'2. Inputs'!H42=0),"",IF('2. Inputs'!E42&lt;&gt;"Hourly rate",'2. Inputs'!G42/('2. Inputs'!F42/'2. Inputs'!$B$3),'2. Inputs'!H42*'2. Inputs'!$B$3*52))</f>
        <v/>
      </c>
      <c r="G42" s="63">
        <f>'2. Inputs'!I42+'2. Inputs'!J42</f>
        <v>0</v>
      </c>
      <c r="H42" s="65" t="e">
        <f>IF('2. Inputs'!D42&gt;0,'2. Inputs'!D42,Calculations!G42+Calculations!F42)</f>
        <v>#VALUE!</v>
      </c>
      <c r="I42" s="66">
        <f ca="1">(TODAY()-'2. Inputs'!K42)/365</f>
        <v>124.95616438356164</v>
      </c>
      <c r="J42" s="1" t="str">
        <f>IF(ISBLANK('2. Inputs'!K42),"n/a",IF(I42&lt;=5,"5 or less",IF(AND(I42&gt;5,I42&lt;=10),"&gt; 5 and &lt;= 10",IF(AND(I42&gt;10,I42&lt;=15),"&gt; 10 and &lt;=15",IF(I42&gt;15,"More than 15","")))))</f>
        <v>n/a</v>
      </c>
      <c r="K42" s="68"/>
      <c r="L42" s="68"/>
    </row>
    <row r="43" spans="1:12" x14ac:dyDescent="0.35">
      <c r="A43" s="1">
        <f>'2. Inputs'!A43</f>
        <v>0</v>
      </c>
      <c r="B43" s="1">
        <f>IF('3. Results'!$C$4="Yes",'2. Inputs'!B43,IF(D43="Yes","",'2. Inputs'!B43))</f>
        <v>0</v>
      </c>
      <c r="C43" s="61" t="b">
        <f t="shared" si="0"/>
        <v>0</v>
      </c>
      <c r="D43" s="61">
        <f>'2. Inputs'!L43</f>
        <v>0</v>
      </c>
      <c r="E43" s="63" t="e">
        <f>IF('2. Inputs'!E43="Hourly rate",'2. Inputs'!H43,'2. Inputs'!G43/52/'2. Inputs'!F43)</f>
        <v>#DIV/0!</v>
      </c>
      <c r="F43" s="63" t="str">
        <f>IF(AND('2. Inputs'!G43=0,'2. Inputs'!H43=0),"",IF('2. Inputs'!E43&lt;&gt;"Hourly rate",'2. Inputs'!G43/('2. Inputs'!F43/'2. Inputs'!$B$3),'2. Inputs'!H43*'2. Inputs'!$B$3*52))</f>
        <v/>
      </c>
      <c r="G43" s="63">
        <f>'2. Inputs'!I43+'2. Inputs'!J43</f>
        <v>0</v>
      </c>
      <c r="H43" s="65" t="e">
        <f>IF('2. Inputs'!D43&gt;0,'2. Inputs'!D43,Calculations!G43+Calculations!F43)</f>
        <v>#VALUE!</v>
      </c>
      <c r="I43" s="66">
        <f ca="1">(TODAY()-'2. Inputs'!K43)/365</f>
        <v>124.95616438356164</v>
      </c>
      <c r="J43" s="1" t="str">
        <f>IF(ISBLANK('2. Inputs'!K43),"n/a",IF(I43&lt;=5,"5 or less",IF(AND(I43&gt;5,I43&lt;=10),"&gt; 5 and &lt;= 10",IF(AND(I43&gt;10,I43&lt;=15),"&gt; 10 and &lt;=15",IF(I43&gt;15,"More than 15","")))))</f>
        <v>n/a</v>
      </c>
      <c r="K43" s="68"/>
      <c r="L43" s="68"/>
    </row>
    <row r="44" spans="1:12" x14ac:dyDescent="0.35">
      <c r="A44" s="1">
        <f>'2. Inputs'!A44</f>
        <v>0</v>
      </c>
      <c r="B44" s="1">
        <f>IF('3. Results'!$C$4="Yes",'2. Inputs'!B44,IF(D44="Yes","",'2. Inputs'!B44))</f>
        <v>0</v>
      </c>
      <c r="C44" s="61" t="b">
        <f t="shared" si="0"/>
        <v>0</v>
      </c>
      <c r="D44" s="61">
        <f>'2. Inputs'!L44</f>
        <v>0</v>
      </c>
      <c r="E44" s="63" t="e">
        <f>IF('2. Inputs'!E44="Hourly rate",'2. Inputs'!H44,'2. Inputs'!G44/52/'2. Inputs'!F44)</f>
        <v>#DIV/0!</v>
      </c>
      <c r="F44" s="63" t="str">
        <f>IF(AND('2. Inputs'!G44=0,'2. Inputs'!H44=0),"",IF('2. Inputs'!E44&lt;&gt;"Hourly rate",'2. Inputs'!G44/('2. Inputs'!F44/'2. Inputs'!$B$3),'2. Inputs'!H44*'2. Inputs'!$B$3*52))</f>
        <v/>
      </c>
      <c r="G44" s="63">
        <f>'2. Inputs'!I44+'2. Inputs'!J44</f>
        <v>0</v>
      </c>
      <c r="H44" s="65" t="e">
        <f>IF('2. Inputs'!D44&gt;0,'2. Inputs'!D44,Calculations!G44+Calculations!F44)</f>
        <v>#VALUE!</v>
      </c>
      <c r="I44" s="66">
        <f ca="1">(TODAY()-'2. Inputs'!K44)/365</f>
        <v>124.95616438356164</v>
      </c>
      <c r="J44" s="1" t="str">
        <f>IF(ISBLANK('2. Inputs'!K44),"n/a",IF(I44&lt;=5,"5 or less",IF(AND(I44&gt;5,I44&lt;=10),"&gt; 5 and &lt;= 10",IF(AND(I44&gt;10,I44&lt;=15),"&gt; 10 and &lt;=15",IF(I44&gt;15,"More than 15","")))))</f>
        <v>n/a</v>
      </c>
      <c r="K44" s="68"/>
      <c r="L44" s="68"/>
    </row>
    <row r="45" spans="1:12" x14ac:dyDescent="0.35">
      <c r="A45" s="1">
        <f>'2. Inputs'!A45</f>
        <v>0</v>
      </c>
      <c r="B45" s="1">
        <f>IF('3. Results'!$C$4="Yes",'2. Inputs'!B45,IF(D45="Yes","",'2. Inputs'!B45))</f>
        <v>0</v>
      </c>
      <c r="C45" s="61" t="b">
        <f t="shared" si="0"/>
        <v>0</v>
      </c>
      <c r="D45" s="61">
        <f>'2. Inputs'!L45</f>
        <v>0</v>
      </c>
      <c r="E45" s="63" t="e">
        <f>IF('2. Inputs'!E45="Hourly rate",'2. Inputs'!H45,'2. Inputs'!G45/52/'2. Inputs'!F45)</f>
        <v>#DIV/0!</v>
      </c>
      <c r="F45" s="63" t="str">
        <f>IF(AND('2. Inputs'!G45=0,'2. Inputs'!H45=0),"",IF('2. Inputs'!E45&lt;&gt;"Hourly rate",'2. Inputs'!G45/('2. Inputs'!F45/'2. Inputs'!$B$3),'2. Inputs'!H45*'2. Inputs'!$B$3*52))</f>
        <v/>
      </c>
      <c r="G45" s="63">
        <f>'2. Inputs'!I45+'2. Inputs'!J45</f>
        <v>0</v>
      </c>
      <c r="H45" s="65" t="e">
        <f>IF('2. Inputs'!D45&gt;0,'2. Inputs'!D45,Calculations!G45+Calculations!F45)</f>
        <v>#VALUE!</v>
      </c>
      <c r="I45" s="66">
        <f ca="1">(TODAY()-'2. Inputs'!K45)/365</f>
        <v>124.95616438356164</v>
      </c>
      <c r="J45" s="1" t="str">
        <f>IF(ISBLANK('2. Inputs'!K45),"n/a",IF(I45&lt;=5,"5 or less",IF(AND(I45&gt;5,I45&lt;=10),"&gt; 5 and &lt;= 10",IF(AND(I45&gt;10,I45&lt;=15),"&gt; 10 and &lt;=15",IF(I45&gt;15,"More than 15","")))))</f>
        <v>n/a</v>
      </c>
      <c r="K45" s="68"/>
      <c r="L45" s="68"/>
    </row>
    <row r="46" spans="1:12" x14ac:dyDescent="0.35">
      <c r="A46" s="1">
        <f>'2. Inputs'!A46</f>
        <v>0</v>
      </c>
      <c r="B46" s="1">
        <f>IF('3. Results'!$C$4="Yes",'2. Inputs'!B46,IF(D46="Yes","",'2. Inputs'!B46))</f>
        <v>0</v>
      </c>
      <c r="C46" s="61" t="b">
        <f t="shared" si="0"/>
        <v>0</v>
      </c>
      <c r="D46" s="61">
        <f>'2. Inputs'!L46</f>
        <v>0</v>
      </c>
      <c r="E46" s="63" t="e">
        <f>IF('2. Inputs'!E46="Hourly rate",'2. Inputs'!H46,'2. Inputs'!G46/52/'2. Inputs'!F46)</f>
        <v>#DIV/0!</v>
      </c>
      <c r="F46" s="63" t="str">
        <f>IF(AND('2. Inputs'!G46=0,'2. Inputs'!H46=0),"",IF('2. Inputs'!E46&lt;&gt;"Hourly rate",'2. Inputs'!G46/('2. Inputs'!F46/'2. Inputs'!$B$3),'2. Inputs'!H46*'2. Inputs'!$B$3*52))</f>
        <v/>
      </c>
      <c r="G46" s="63">
        <f>'2. Inputs'!I46+'2. Inputs'!J46</f>
        <v>0</v>
      </c>
      <c r="H46" s="65" t="e">
        <f>IF('2. Inputs'!D46&gt;0,'2. Inputs'!D46,Calculations!G46+Calculations!F46)</f>
        <v>#VALUE!</v>
      </c>
      <c r="I46" s="66">
        <f ca="1">(TODAY()-'2. Inputs'!K46)/365</f>
        <v>124.95616438356164</v>
      </c>
      <c r="J46" s="1" t="str">
        <f>IF(ISBLANK('2. Inputs'!K46),"n/a",IF(I46&lt;=5,"5 or less",IF(AND(I46&gt;5,I46&lt;=10),"&gt; 5 and &lt;= 10",IF(AND(I46&gt;10,I46&lt;=15),"&gt; 10 and &lt;=15",IF(I46&gt;15,"More than 15","")))))</f>
        <v>n/a</v>
      </c>
      <c r="K46" s="68"/>
      <c r="L46" s="68"/>
    </row>
    <row r="47" spans="1:12" x14ac:dyDescent="0.35">
      <c r="A47" s="1">
        <f>'2. Inputs'!A47</f>
        <v>0</v>
      </c>
      <c r="B47" s="1">
        <f>IF('3. Results'!$C$4="Yes",'2. Inputs'!B47,IF(D47="Yes","",'2. Inputs'!B47))</f>
        <v>0</v>
      </c>
      <c r="C47" s="61" t="b">
        <f t="shared" si="0"/>
        <v>0</v>
      </c>
      <c r="D47" s="61">
        <f>'2. Inputs'!L47</f>
        <v>0</v>
      </c>
      <c r="E47" s="63" t="e">
        <f>IF('2. Inputs'!E47="Hourly rate",'2. Inputs'!H47,'2. Inputs'!G47/52/'2. Inputs'!F47)</f>
        <v>#DIV/0!</v>
      </c>
      <c r="F47" s="63" t="str">
        <f>IF(AND('2. Inputs'!G47=0,'2. Inputs'!H47=0),"",IF('2. Inputs'!E47&lt;&gt;"Hourly rate",'2. Inputs'!G47/('2. Inputs'!F47/'2. Inputs'!$B$3),'2. Inputs'!H47*'2. Inputs'!$B$3*52))</f>
        <v/>
      </c>
      <c r="G47" s="63">
        <f>'2. Inputs'!I47+'2. Inputs'!J47</f>
        <v>0</v>
      </c>
      <c r="H47" s="65" t="e">
        <f>IF('2. Inputs'!D47&gt;0,'2. Inputs'!D47,Calculations!G47+Calculations!F47)</f>
        <v>#VALUE!</v>
      </c>
      <c r="I47" s="66">
        <f ca="1">(TODAY()-'2. Inputs'!K47)/365</f>
        <v>124.95616438356164</v>
      </c>
      <c r="J47" s="1" t="str">
        <f>IF(ISBLANK('2. Inputs'!K47),"n/a",IF(I47&lt;=5,"5 or less",IF(AND(I47&gt;5,I47&lt;=10),"&gt; 5 and &lt;= 10",IF(AND(I47&gt;10,I47&lt;=15),"&gt; 10 and &lt;=15",IF(I47&gt;15,"More than 15","")))))</f>
        <v>n/a</v>
      </c>
      <c r="K47" s="68"/>
      <c r="L47" s="68"/>
    </row>
    <row r="48" spans="1:12" x14ac:dyDescent="0.35">
      <c r="A48" s="1">
        <f>'2. Inputs'!A48</f>
        <v>0</v>
      </c>
      <c r="B48" s="1">
        <f>IF('3. Results'!$C$4="Yes",'2. Inputs'!B48,IF(D48="Yes","",'2. Inputs'!B48))</f>
        <v>0</v>
      </c>
      <c r="C48" s="61" t="b">
        <f t="shared" si="0"/>
        <v>0</v>
      </c>
      <c r="D48" s="61">
        <f>'2. Inputs'!L48</f>
        <v>0</v>
      </c>
      <c r="E48" s="63" t="e">
        <f>IF('2. Inputs'!E48="Hourly rate",'2. Inputs'!H48,'2. Inputs'!G48/52/'2. Inputs'!F48)</f>
        <v>#DIV/0!</v>
      </c>
      <c r="F48" s="63" t="str">
        <f>IF(AND('2. Inputs'!G48=0,'2. Inputs'!H48=0),"",IF('2. Inputs'!E48&lt;&gt;"Hourly rate",'2. Inputs'!G48/('2. Inputs'!F48/'2. Inputs'!$B$3),'2. Inputs'!H48*'2. Inputs'!$B$3*52))</f>
        <v/>
      </c>
      <c r="G48" s="63">
        <f>'2. Inputs'!I48+'2. Inputs'!J48</f>
        <v>0</v>
      </c>
      <c r="H48" s="65" t="e">
        <f>IF('2. Inputs'!D48&gt;0,'2. Inputs'!D48,Calculations!G48+Calculations!F48)</f>
        <v>#VALUE!</v>
      </c>
      <c r="I48" s="66">
        <f ca="1">(TODAY()-'2. Inputs'!K48)/365</f>
        <v>124.95616438356164</v>
      </c>
      <c r="J48" s="1" t="str">
        <f>IF(ISBLANK('2. Inputs'!K48),"n/a",IF(I48&lt;=5,"5 or less",IF(AND(I48&gt;5,I48&lt;=10),"&gt; 5 and &lt;= 10",IF(AND(I48&gt;10,I48&lt;=15),"&gt; 10 and &lt;=15",IF(I48&gt;15,"More than 15","")))))</f>
        <v>n/a</v>
      </c>
      <c r="K48" s="68"/>
      <c r="L48" s="68"/>
    </row>
    <row r="49" spans="1:12" x14ac:dyDescent="0.35">
      <c r="A49" s="1">
        <f>'2. Inputs'!A49</f>
        <v>0</v>
      </c>
      <c r="B49" s="1">
        <f>IF('3. Results'!$C$4="Yes",'2. Inputs'!B49,IF(D49="Yes","",'2. Inputs'!B49))</f>
        <v>0</v>
      </c>
      <c r="C49" s="61" t="b">
        <f t="shared" si="0"/>
        <v>0</v>
      </c>
      <c r="D49" s="61">
        <f>'2. Inputs'!L49</f>
        <v>0</v>
      </c>
      <c r="E49" s="63" t="e">
        <f>IF('2. Inputs'!E49="Hourly rate",'2. Inputs'!H49,'2. Inputs'!G49/52/'2. Inputs'!F49)</f>
        <v>#DIV/0!</v>
      </c>
      <c r="F49" s="63" t="str">
        <f>IF(AND('2. Inputs'!G49=0,'2. Inputs'!H49=0),"",IF('2. Inputs'!E49&lt;&gt;"Hourly rate",'2. Inputs'!G49/('2. Inputs'!F49/'2. Inputs'!$B$3),'2. Inputs'!H49*'2. Inputs'!$B$3*52))</f>
        <v/>
      </c>
      <c r="G49" s="63">
        <f>'2. Inputs'!I49+'2. Inputs'!J49</f>
        <v>0</v>
      </c>
      <c r="H49" s="65" t="e">
        <f>IF('2. Inputs'!D49&gt;0,'2. Inputs'!D49,Calculations!G49+Calculations!F49)</f>
        <v>#VALUE!</v>
      </c>
      <c r="I49" s="66">
        <f ca="1">(TODAY()-'2. Inputs'!K49)/365</f>
        <v>124.95616438356164</v>
      </c>
      <c r="J49" s="1" t="str">
        <f>IF(ISBLANK('2. Inputs'!K49),"n/a",IF(I49&lt;=5,"5 or less",IF(AND(I49&gt;5,I49&lt;=10),"&gt; 5 and &lt;= 10",IF(AND(I49&gt;10,I49&lt;=15),"&gt; 10 and &lt;=15",IF(I49&gt;15,"More than 15","")))))</f>
        <v>n/a</v>
      </c>
      <c r="K49" s="68"/>
      <c r="L49" s="68"/>
    </row>
    <row r="50" spans="1:12" x14ac:dyDescent="0.35">
      <c r="A50" s="1">
        <f>'2. Inputs'!A50</f>
        <v>0</v>
      </c>
      <c r="B50" s="1">
        <f>IF('3. Results'!$C$4="Yes",'2. Inputs'!B50,IF(D50="Yes","",'2. Inputs'!B50))</f>
        <v>0</v>
      </c>
      <c r="C50" s="61" t="b">
        <f t="shared" si="0"/>
        <v>0</v>
      </c>
      <c r="D50" s="61">
        <f>'2. Inputs'!L50</f>
        <v>0</v>
      </c>
      <c r="E50" s="63" t="e">
        <f>IF('2. Inputs'!E50="Hourly rate",'2. Inputs'!H50,'2. Inputs'!G50/52/'2. Inputs'!F50)</f>
        <v>#DIV/0!</v>
      </c>
      <c r="F50" s="63" t="str">
        <f>IF(AND('2. Inputs'!G50=0,'2. Inputs'!H50=0),"",IF('2. Inputs'!E50&lt;&gt;"Hourly rate",'2. Inputs'!G50/('2. Inputs'!F50/'2. Inputs'!$B$3),'2. Inputs'!H50*'2. Inputs'!$B$3*52))</f>
        <v/>
      </c>
      <c r="G50" s="63">
        <f>'2. Inputs'!I50+'2. Inputs'!J50</f>
        <v>0</v>
      </c>
      <c r="H50" s="65" t="e">
        <f>IF('2. Inputs'!D50&gt;0,'2. Inputs'!D50,Calculations!G50+Calculations!F50)</f>
        <v>#VALUE!</v>
      </c>
      <c r="I50" s="66">
        <f ca="1">(TODAY()-'2. Inputs'!K50)/365</f>
        <v>124.95616438356164</v>
      </c>
      <c r="J50" s="1" t="str">
        <f>IF(ISBLANK('2. Inputs'!K50),"n/a",IF(I50&lt;=5,"5 or less",IF(AND(I50&gt;5,I50&lt;=10),"&gt; 5 and &lt;= 10",IF(AND(I50&gt;10,I50&lt;=15),"&gt; 10 and &lt;=15",IF(I50&gt;15,"More than 15","")))))</f>
        <v>n/a</v>
      </c>
      <c r="K50" s="68"/>
      <c r="L50" s="68"/>
    </row>
    <row r="51" spans="1:12" x14ac:dyDescent="0.35">
      <c r="A51" s="1">
        <f>'2. Inputs'!A51</f>
        <v>0</v>
      </c>
      <c r="B51" s="1">
        <f>IF('3. Results'!$C$4="Yes",'2. Inputs'!B51,IF(D51="Yes","",'2. Inputs'!B51))</f>
        <v>0</v>
      </c>
      <c r="C51" s="61" t="b">
        <f t="shared" si="0"/>
        <v>0</v>
      </c>
      <c r="D51" s="61">
        <f>'2. Inputs'!L51</f>
        <v>0</v>
      </c>
      <c r="E51" s="63" t="e">
        <f>IF('2. Inputs'!E51="Hourly rate",'2. Inputs'!H51,'2. Inputs'!G51/52/'2. Inputs'!F51)</f>
        <v>#DIV/0!</v>
      </c>
      <c r="F51" s="63" t="str">
        <f>IF(AND('2. Inputs'!G51=0,'2. Inputs'!H51=0),"",IF('2. Inputs'!E51&lt;&gt;"Hourly rate",'2. Inputs'!G51/('2. Inputs'!F51/'2. Inputs'!$B$3),'2. Inputs'!H51*'2. Inputs'!$B$3*52))</f>
        <v/>
      </c>
      <c r="G51" s="63">
        <f>'2. Inputs'!I51+'2. Inputs'!J51</f>
        <v>0</v>
      </c>
      <c r="H51" s="65" t="e">
        <f>IF('2. Inputs'!D51&gt;0,'2. Inputs'!D51,Calculations!G51+Calculations!F51)</f>
        <v>#VALUE!</v>
      </c>
      <c r="I51" s="66">
        <f ca="1">(TODAY()-'2. Inputs'!K51)/365</f>
        <v>124.95616438356164</v>
      </c>
      <c r="J51" s="1" t="str">
        <f>IF(ISBLANK('2. Inputs'!K51),"n/a",IF(I51&lt;=5,"5 or less",IF(AND(I51&gt;5,I51&lt;=10),"&gt; 5 and &lt;= 10",IF(AND(I51&gt;10,I51&lt;=15),"&gt; 10 and &lt;=15",IF(I51&gt;15,"More than 15","")))))</f>
        <v>n/a</v>
      </c>
      <c r="K51" s="68"/>
      <c r="L51" s="68"/>
    </row>
    <row r="52" spans="1:12" x14ac:dyDescent="0.35">
      <c r="A52" s="1">
        <f>'2. Inputs'!A52</f>
        <v>0</v>
      </c>
      <c r="B52" s="1">
        <f>IF('3. Results'!$C$4="Yes",'2. Inputs'!B52,IF(D52="Yes","",'2. Inputs'!B52))</f>
        <v>0</v>
      </c>
      <c r="C52" s="61" t="b">
        <f t="shared" si="0"/>
        <v>0</v>
      </c>
      <c r="D52" s="61">
        <f>'2. Inputs'!L52</f>
        <v>0</v>
      </c>
      <c r="E52" s="63" t="e">
        <f>IF('2. Inputs'!E52="Hourly rate",'2. Inputs'!H52,'2. Inputs'!G52/52/'2. Inputs'!F52)</f>
        <v>#DIV/0!</v>
      </c>
      <c r="F52" s="63" t="str">
        <f>IF(AND('2. Inputs'!G52=0,'2. Inputs'!H52=0),"",IF('2. Inputs'!E52&lt;&gt;"Hourly rate",'2. Inputs'!G52/('2. Inputs'!F52/'2. Inputs'!$B$3),'2. Inputs'!H52*'2. Inputs'!$B$3*52))</f>
        <v/>
      </c>
      <c r="G52" s="63">
        <f>'2. Inputs'!I52+'2. Inputs'!J52</f>
        <v>0</v>
      </c>
      <c r="H52" s="65" t="e">
        <f>IF('2. Inputs'!D52&gt;0,'2. Inputs'!D52,Calculations!G52+Calculations!F52)</f>
        <v>#VALUE!</v>
      </c>
      <c r="I52" s="66">
        <f ca="1">(TODAY()-'2. Inputs'!K52)/365</f>
        <v>124.95616438356164</v>
      </c>
      <c r="J52" s="1" t="str">
        <f>IF(ISBLANK('2. Inputs'!K52),"n/a",IF(I52&lt;=5,"5 or less",IF(AND(I52&gt;5,I52&lt;=10),"&gt; 5 and &lt;= 10",IF(AND(I52&gt;10,I52&lt;=15),"&gt; 10 and &lt;=15",IF(I52&gt;15,"More than 15","")))))</f>
        <v>n/a</v>
      </c>
      <c r="K52" s="68"/>
      <c r="L52" s="68"/>
    </row>
    <row r="53" spans="1:12" x14ac:dyDescent="0.35">
      <c r="A53" s="1">
        <f>'2. Inputs'!A53</f>
        <v>0</v>
      </c>
      <c r="B53" s="1">
        <f>IF('3. Results'!$C$4="Yes",'2. Inputs'!B53,IF(D53="Yes","",'2. Inputs'!B53))</f>
        <v>0</v>
      </c>
      <c r="C53" s="61" t="b">
        <f t="shared" si="0"/>
        <v>0</v>
      </c>
      <c r="D53" s="61">
        <f>'2. Inputs'!L53</f>
        <v>0</v>
      </c>
      <c r="E53" s="63" t="e">
        <f>IF('2. Inputs'!E53="Hourly rate",'2. Inputs'!H53,'2. Inputs'!G53/52/'2. Inputs'!F53)</f>
        <v>#DIV/0!</v>
      </c>
      <c r="F53" s="63" t="str">
        <f>IF(AND('2. Inputs'!G53=0,'2. Inputs'!H53=0),"",IF('2. Inputs'!E53&lt;&gt;"Hourly rate",'2. Inputs'!G53/('2. Inputs'!F53/'2. Inputs'!$B$3),'2. Inputs'!H53*'2. Inputs'!$B$3*52))</f>
        <v/>
      </c>
      <c r="G53" s="63">
        <f>'2. Inputs'!I53+'2. Inputs'!J53</f>
        <v>0</v>
      </c>
      <c r="H53" s="65" t="e">
        <f>IF('2. Inputs'!D53&gt;0,'2. Inputs'!D53,Calculations!G53+Calculations!F53)</f>
        <v>#VALUE!</v>
      </c>
      <c r="I53" s="66">
        <f ca="1">(TODAY()-'2. Inputs'!K53)/365</f>
        <v>124.95616438356164</v>
      </c>
      <c r="J53" s="1" t="str">
        <f>IF(ISBLANK('2. Inputs'!K53),"n/a",IF(I53&lt;=5,"5 or less",IF(AND(I53&gt;5,I53&lt;=10),"&gt; 5 and &lt;= 10",IF(AND(I53&gt;10,I53&lt;=15),"&gt; 10 and &lt;=15",IF(I53&gt;15,"More than 15","")))))</f>
        <v>n/a</v>
      </c>
      <c r="K53" s="68"/>
      <c r="L53" s="68"/>
    </row>
    <row r="54" spans="1:12" x14ac:dyDescent="0.35">
      <c r="A54" s="1">
        <f>'2. Inputs'!A54</f>
        <v>0</v>
      </c>
      <c r="B54" s="1">
        <f>IF('3. Results'!$C$4="Yes",'2. Inputs'!B54,IF(D54="Yes","",'2. Inputs'!B54))</f>
        <v>0</v>
      </c>
      <c r="C54" s="61" t="b">
        <f t="shared" si="0"/>
        <v>0</v>
      </c>
      <c r="D54" s="61">
        <f>'2. Inputs'!L54</f>
        <v>0</v>
      </c>
      <c r="E54" s="63" t="e">
        <f>IF('2. Inputs'!E54="Hourly rate",'2. Inputs'!H54,'2. Inputs'!G54/52/'2. Inputs'!F54)</f>
        <v>#DIV/0!</v>
      </c>
      <c r="F54" s="63" t="str">
        <f>IF(AND('2. Inputs'!G54=0,'2. Inputs'!H54=0),"",IF('2. Inputs'!E54&lt;&gt;"Hourly rate",'2. Inputs'!G54/('2. Inputs'!F54/'2. Inputs'!$B$3),'2. Inputs'!H54*'2. Inputs'!$B$3*52))</f>
        <v/>
      </c>
      <c r="G54" s="63">
        <f>'2. Inputs'!I54+'2. Inputs'!J54</f>
        <v>0</v>
      </c>
      <c r="H54" s="65" t="e">
        <f>IF('2. Inputs'!D54&gt;0,'2. Inputs'!D54,Calculations!G54+Calculations!F54)</f>
        <v>#VALUE!</v>
      </c>
      <c r="I54" s="66">
        <f ca="1">(TODAY()-'2. Inputs'!K54)/365</f>
        <v>124.95616438356164</v>
      </c>
      <c r="J54" s="1" t="str">
        <f>IF(ISBLANK('2. Inputs'!K54),"n/a",IF(I54&lt;=5,"5 or less",IF(AND(I54&gt;5,I54&lt;=10),"&gt; 5 and &lt;= 10",IF(AND(I54&gt;10,I54&lt;=15),"&gt; 10 and &lt;=15",IF(I54&gt;15,"More than 15","")))))</f>
        <v>n/a</v>
      </c>
      <c r="K54" s="68"/>
      <c r="L54" s="68"/>
    </row>
    <row r="55" spans="1:12" x14ac:dyDescent="0.35">
      <c r="A55" s="1">
        <f>'2. Inputs'!A55</f>
        <v>0</v>
      </c>
      <c r="B55" s="1">
        <f>IF('3. Results'!$C$4="Yes",'2. Inputs'!B55,IF(D55="Yes","",'2. Inputs'!B55))</f>
        <v>0</v>
      </c>
      <c r="C55" s="61" t="b">
        <f t="shared" si="0"/>
        <v>0</v>
      </c>
      <c r="D55" s="61">
        <f>'2. Inputs'!L55</f>
        <v>0</v>
      </c>
      <c r="E55" s="63" t="e">
        <f>IF('2. Inputs'!E55="Hourly rate",'2. Inputs'!H55,'2. Inputs'!G55/52/'2. Inputs'!F55)</f>
        <v>#DIV/0!</v>
      </c>
      <c r="F55" s="63" t="str">
        <f>IF(AND('2. Inputs'!G55=0,'2. Inputs'!H55=0),"",IF('2. Inputs'!E55&lt;&gt;"Hourly rate",'2. Inputs'!G55/('2. Inputs'!F55/'2. Inputs'!$B$3),'2. Inputs'!H55*'2. Inputs'!$B$3*52))</f>
        <v/>
      </c>
      <c r="G55" s="63">
        <f>'2. Inputs'!I55+'2. Inputs'!J55</f>
        <v>0</v>
      </c>
      <c r="H55" s="65" t="e">
        <f>IF('2. Inputs'!D55&gt;0,'2. Inputs'!D55,Calculations!G55+Calculations!F55)</f>
        <v>#VALUE!</v>
      </c>
      <c r="I55" s="66">
        <f ca="1">(TODAY()-'2. Inputs'!K55)/365</f>
        <v>124.95616438356164</v>
      </c>
      <c r="J55" s="1" t="str">
        <f>IF(ISBLANK('2. Inputs'!K55),"n/a",IF(I55&lt;=5,"5 or less",IF(AND(I55&gt;5,I55&lt;=10),"&gt; 5 and &lt;= 10",IF(AND(I55&gt;10,I55&lt;=15),"&gt; 10 and &lt;=15",IF(I55&gt;15,"More than 15","")))))</f>
        <v>n/a</v>
      </c>
      <c r="K55" s="68"/>
      <c r="L55" s="68"/>
    </row>
    <row r="56" spans="1:12" x14ac:dyDescent="0.35">
      <c r="A56" s="1">
        <f>'2. Inputs'!A56</f>
        <v>0</v>
      </c>
      <c r="B56" s="1">
        <f>IF('3. Results'!$C$4="Yes",'2. Inputs'!B56,IF(D56="Yes","",'2. Inputs'!B56))</f>
        <v>0</v>
      </c>
      <c r="C56" s="61" t="b">
        <f t="shared" si="0"/>
        <v>0</v>
      </c>
      <c r="D56" s="61">
        <f>'2. Inputs'!L56</f>
        <v>0</v>
      </c>
      <c r="E56" s="63" t="e">
        <f>IF('2. Inputs'!E56="Hourly rate",'2. Inputs'!H56,'2. Inputs'!G56/52/'2. Inputs'!F56)</f>
        <v>#DIV/0!</v>
      </c>
      <c r="F56" s="63" t="str">
        <f>IF(AND('2. Inputs'!G56=0,'2. Inputs'!H56=0),"",IF('2. Inputs'!E56&lt;&gt;"Hourly rate",'2. Inputs'!G56/('2. Inputs'!F56/'2. Inputs'!$B$3),'2. Inputs'!H56*'2. Inputs'!$B$3*52))</f>
        <v/>
      </c>
      <c r="G56" s="63">
        <f>'2. Inputs'!I56+'2. Inputs'!J56</f>
        <v>0</v>
      </c>
      <c r="H56" s="65" t="e">
        <f>IF('2. Inputs'!D56&gt;0,'2. Inputs'!D56,Calculations!G56+Calculations!F56)</f>
        <v>#VALUE!</v>
      </c>
      <c r="I56" s="66">
        <f ca="1">(TODAY()-'2. Inputs'!K56)/365</f>
        <v>124.95616438356164</v>
      </c>
      <c r="J56" s="1" t="str">
        <f>IF(ISBLANK('2. Inputs'!K56),"n/a",IF(I56&lt;=5,"5 or less",IF(AND(I56&gt;5,I56&lt;=10),"&gt; 5 and &lt;= 10",IF(AND(I56&gt;10,I56&lt;=15),"&gt; 10 and &lt;=15",IF(I56&gt;15,"More than 15","")))))</f>
        <v>n/a</v>
      </c>
      <c r="K56" s="68"/>
      <c r="L56" s="68"/>
    </row>
    <row r="57" spans="1:12" x14ac:dyDescent="0.35">
      <c r="A57" s="1">
        <f>'2. Inputs'!A57</f>
        <v>0</v>
      </c>
      <c r="B57" s="1">
        <f>IF('3. Results'!$C$4="Yes",'2. Inputs'!B57,IF(D57="Yes","",'2. Inputs'!B57))</f>
        <v>0</v>
      </c>
      <c r="C57" s="61" t="b">
        <f t="shared" si="0"/>
        <v>0</v>
      </c>
      <c r="D57" s="61">
        <f>'2. Inputs'!L57</f>
        <v>0</v>
      </c>
      <c r="E57" s="63" t="e">
        <f>IF('2. Inputs'!E57="Hourly rate",'2. Inputs'!H57,'2. Inputs'!G57/52/'2. Inputs'!F57)</f>
        <v>#DIV/0!</v>
      </c>
      <c r="F57" s="63" t="str">
        <f>IF(AND('2. Inputs'!G57=0,'2. Inputs'!H57=0),"",IF('2. Inputs'!E57&lt;&gt;"Hourly rate",'2. Inputs'!G57/('2. Inputs'!F57/'2. Inputs'!$B$3),'2. Inputs'!H57*'2. Inputs'!$B$3*52))</f>
        <v/>
      </c>
      <c r="G57" s="63">
        <f>'2. Inputs'!I57+'2. Inputs'!J57</f>
        <v>0</v>
      </c>
      <c r="H57" s="65" t="e">
        <f>IF('2. Inputs'!D57&gt;0,'2. Inputs'!D57,Calculations!G57+Calculations!F57)</f>
        <v>#VALUE!</v>
      </c>
      <c r="I57" s="66">
        <f ca="1">(TODAY()-'2. Inputs'!K57)/365</f>
        <v>124.95616438356164</v>
      </c>
      <c r="J57" s="1" t="str">
        <f>IF(ISBLANK('2. Inputs'!K57),"n/a",IF(I57&lt;=5,"5 or less",IF(AND(I57&gt;5,I57&lt;=10),"&gt; 5 and &lt;= 10",IF(AND(I57&gt;10,I57&lt;=15),"&gt; 10 and &lt;=15",IF(I57&gt;15,"More than 15","")))))</f>
        <v>n/a</v>
      </c>
      <c r="K57" s="68"/>
      <c r="L57" s="68"/>
    </row>
    <row r="58" spans="1:12" x14ac:dyDescent="0.35">
      <c r="A58" s="1">
        <f>'2. Inputs'!A58</f>
        <v>0</v>
      </c>
      <c r="B58" s="1">
        <f>IF('3. Results'!$C$4="Yes",'2. Inputs'!B58,IF(D58="Yes","",'2. Inputs'!B58))</f>
        <v>0</v>
      </c>
      <c r="C58" s="61" t="b">
        <f t="shared" si="0"/>
        <v>0</v>
      </c>
      <c r="D58" s="61">
        <f>'2. Inputs'!L58</f>
        <v>0</v>
      </c>
      <c r="E58" s="63" t="e">
        <f>IF('2. Inputs'!E58="Hourly rate",'2. Inputs'!H58,'2. Inputs'!G58/52/'2. Inputs'!F58)</f>
        <v>#DIV/0!</v>
      </c>
      <c r="F58" s="63" t="str">
        <f>IF(AND('2. Inputs'!G58=0,'2. Inputs'!H58=0),"",IF('2. Inputs'!E58&lt;&gt;"Hourly rate",'2. Inputs'!G58/('2. Inputs'!F58/'2. Inputs'!$B$3),'2. Inputs'!H58*'2. Inputs'!$B$3*52))</f>
        <v/>
      </c>
      <c r="G58" s="63">
        <f>'2. Inputs'!I58+'2. Inputs'!J58</f>
        <v>0</v>
      </c>
      <c r="H58" s="65" t="e">
        <f>IF('2. Inputs'!D58&gt;0,'2. Inputs'!D58,Calculations!G58+Calculations!F58)</f>
        <v>#VALUE!</v>
      </c>
      <c r="I58" s="66">
        <f ca="1">(TODAY()-'2. Inputs'!K58)/365</f>
        <v>124.95616438356164</v>
      </c>
      <c r="J58" s="1" t="str">
        <f>IF(ISBLANK('2. Inputs'!K58),"n/a",IF(I58&lt;=5,"5 or less",IF(AND(I58&gt;5,I58&lt;=10),"&gt; 5 and &lt;= 10",IF(AND(I58&gt;10,I58&lt;=15),"&gt; 10 and &lt;=15",IF(I58&gt;15,"More than 15","")))))</f>
        <v>n/a</v>
      </c>
      <c r="K58" s="68"/>
      <c r="L58" s="68"/>
    </row>
    <row r="59" spans="1:12" x14ac:dyDescent="0.35">
      <c r="A59" s="1">
        <f>'2. Inputs'!A59</f>
        <v>0</v>
      </c>
      <c r="B59" s="1">
        <f>IF('3. Results'!$C$4="Yes",'2. Inputs'!B59,IF(D59="Yes","",'2. Inputs'!B59))</f>
        <v>0</v>
      </c>
      <c r="C59" s="61" t="b">
        <f t="shared" si="0"/>
        <v>0</v>
      </c>
      <c r="D59" s="61">
        <f>'2. Inputs'!L59</f>
        <v>0</v>
      </c>
      <c r="E59" s="63" t="e">
        <f>IF('2. Inputs'!E59="Hourly rate",'2. Inputs'!H59,'2. Inputs'!G59/52/'2. Inputs'!F59)</f>
        <v>#DIV/0!</v>
      </c>
      <c r="F59" s="63" t="str">
        <f>IF(AND('2. Inputs'!G59=0,'2. Inputs'!H59=0),"",IF('2. Inputs'!E59&lt;&gt;"Hourly rate",'2. Inputs'!G59/('2. Inputs'!F59/'2. Inputs'!$B$3),'2. Inputs'!H59*'2. Inputs'!$B$3*52))</f>
        <v/>
      </c>
      <c r="G59" s="63">
        <f>'2. Inputs'!I59+'2. Inputs'!J59</f>
        <v>0</v>
      </c>
      <c r="H59" s="65" t="e">
        <f>IF('2. Inputs'!D59&gt;0,'2. Inputs'!D59,Calculations!G59+Calculations!F59)</f>
        <v>#VALUE!</v>
      </c>
      <c r="I59" s="66">
        <f ca="1">(TODAY()-'2. Inputs'!K59)/365</f>
        <v>124.95616438356164</v>
      </c>
      <c r="J59" s="1" t="str">
        <f>IF(ISBLANK('2. Inputs'!K59),"n/a",IF(I59&lt;=5,"5 or less",IF(AND(I59&gt;5,I59&lt;=10),"&gt; 5 and &lt;= 10",IF(AND(I59&gt;10,I59&lt;=15),"&gt; 10 and &lt;=15",IF(I59&gt;15,"More than 15","")))))</f>
        <v>n/a</v>
      </c>
      <c r="K59" s="68"/>
      <c r="L59" s="68"/>
    </row>
    <row r="60" spans="1:12" x14ac:dyDescent="0.35">
      <c r="A60" s="1">
        <f>'2. Inputs'!A60</f>
        <v>0</v>
      </c>
      <c r="B60" s="1">
        <f>IF('3. Results'!$C$4="Yes",'2. Inputs'!B60,IF(D60="Yes","",'2. Inputs'!B60))</f>
        <v>0</v>
      </c>
      <c r="C60" s="61" t="b">
        <f t="shared" si="0"/>
        <v>0</v>
      </c>
      <c r="D60" s="61">
        <f>'2. Inputs'!L60</f>
        <v>0</v>
      </c>
      <c r="E60" s="63" t="e">
        <f>IF('2. Inputs'!E60="Hourly rate",'2. Inputs'!H60,'2. Inputs'!G60/52/'2. Inputs'!F60)</f>
        <v>#DIV/0!</v>
      </c>
      <c r="F60" s="63" t="str">
        <f>IF(AND('2. Inputs'!G60=0,'2. Inputs'!H60=0),"",IF('2. Inputs'!E60&lt;&gt;"Hourly rate",'2. Inputs'!G60/('2. Inputs'!F60/'2. Inputs'!$B$3),'2. Inputs'!H60*'2. Inputs'!$B$3*52))</f>
        <v/>
      </c>
      <c r="G60" s="63">
        <f>'2. Inputs'!I60+'2. Inputs'!J60</f>
        <v>0</v>
      </c>
      <c r="H60" s="65" t="e">
        <f>IF('2. Inputs'!D60&gt;0,'2. Inputs'!D60,Calculations!G60+Calculations!F60)</f>
        <v>#VALUE!</v>
      </c>
      <c r="I60" s="66">
        <f ca="1">(TODAY()-'2. Inputs'!K60)/365</f>
        <v>124.95616438356164</v>
      </c>
      <c r="J60" s="1" t="str">
        <f>IF(ISBLANK('2. Inputs'!K60),"n/a",IF(I60&lt;=5,"5 or less",IF(AND(I60&gt;5,I60&lt;=10),"&gt; 5 and &lt;= 10",IF(AND(I60&gt;10,I60&lt;=15),"&gt; 10 and &lt;=15",IF(I60&gt;15,"More than 15","")))))</f>
        <v>n/a</v>
      </c>
      <c r="K60" s="68"/>
      <c r="L60" s="68"/>
    </row>
    <row r="61" spans="1:12" x14ac:dyDescent="0.35">
      <c r="A61" s="1">
        <f>'2. Inputs'!A61</f>
        <v>0</v>
      </c>
      <c r="B61" s="1">
        <f>IF('3. Results'!$C$4="Yes",'2. Inputs'!B61,IF(D61="Yes","",'2. Inputs'!B61))</f>
        <v>0</v>
      </c>
      <c r="C61" s="61" t="b">
        <f t="shared" si="0"/>
        <v>0</v>
      </c>
      <c r="D61" s="61">
        <f>'2. Inputs'!L61</f>
        <v>0</v>
      </c>
      <c r="E61" s="63" t="e">
        <f>IF('2. Inputs'!E61="Hourly rate",'2. Inputs'!H61,'2. Inputs'!G61/52/'2. Inputs'!F61)</f>
        <v>#DIV/0!</v>
      </c>
      <c r="F61" s="63" t="str">
        <f>IF(AND('2. Inputs'!G61=0,'2. Inputs'!H61=0),"",IF('2. Inputs'!E61&lt;&gt;"Hourly rate",'2. Inputs'!G61/('2. Inputs'!F61/'2. Inputs'!$B$3),'2. Inputs'!H61*'2. Inputs'!$B$3*52))</f>
        <v/>
      </c>
      <c r="G61" s="63">
        <f>'2. Inputs'!I61+'2. Inputs'!J61</f>
        <v>0</v>
      </c>
      <c r="H61" s="65" t="e">
        <f>IF('2. Inputs'!D61&gt;0,'2. Inputs'!D61,Calculations!G61+Calculations!F61)</f>
        <v>#VALUE!</v>
      </c>
      <c r="I61" s="66">
        <f ca="1">(TODAY()-'2. Inputs'!K61)/365</f>
        <v>124.95616438356164</v>
      </c>
      <c r="J61" s="1" t="str">
        <f>IF(ISBLANK('2. Inputs'!K61),"n/a",IF(I61&lt;=5,"5 or less",IF(AND(I61&gt;5,I61&lt;=10),"&gt; 5 and &lt;= 10",IF(AND(I61&gt;10,I61&lt;=15),"&gt; 10 and &lt;=15",IF(I61&gt;15,"More than 15","")))))</f>
        <v>n/a</v>
      </c>
      <c r="K61" s="68"/>
      <c r="L61" s="68"/>
    </row>
    <row r="62" spans="1:12" x14ac:dyDescent="0.35">
      <c r="A62" s="1">
        <f>'2. Inputs'!A62</f>
        <v>0</v>
      </c>
      <c r="B62" s="1">
        <f>IF('3. Results'!$C$4="Yes",'2. Inputs'!B62,IF(D62="Yes","",'2. Inputs'!B62))</f>
        <v>0</v>
      </c>
      <c r="C62" s="61" t="b">
        <f t="shared" si="0"/>
        <v>0</v>
      </c>
      <c r="D62" s="61">
        <f>'2. Inputs'!L62</f>
        <v>0</v>
      </c>
      <c r="E62" s="63" t="e">
        <f>IF('2. Inputs'!E62="Hourly rate",'2. Inputs'!H62,'2. Inputs'!G62/52/'2. Inputs'!F62)</f>
        <v>#DIV/0!</v>
      </c>
      <c r="F62" s="63" t="str">
        <f>IF(AND('2. Inputs'!G62=0,'2. Inputs'!H62=0),"",IF('2. Inputs'!E62&lt;&gt;"Hourly rate",'2. Inputs'!G62/('2. Inputs'!F62/'2. Inputs'!$B$3),'2. Inputs'!H62*'2. Inputs'!$B$3*52))</f>
        <v/>
      </c>
      <c r="G62" s="63">
        <f>'2. Inputs'!I62+'2. Inputs'!J62</f>
        <v>0</v>
      </c>
      <c r="H62" s="65" t="e">
        <f>IF('2. Inputs'!D62&gt;0,'2. Inputs'!D62,Calculations!G62+Calculations!F62)</f>
        <v>#VALUE!</v>
      </c>
      <c r="I62" s="66">
        <f ca="1">(TODAY()-'2. Inputs'!K62)/365</f>
        <v>124.95616438356164</v>
      </c>
      <c r="J62" s="1" t="str">
        <f>IF(ISBLANK('2. Inputs'!K62),"n/a",IF(I62&lt;=5,"5 or less",IF(AND(I62&gt;5,I62&lt;=10),"&gt; 5 and &lt;= 10",IF(AND(I62&gt;10,I62&lt;=15),"&gt; 10 and &lt;=15",IF(I62&gt;15,"More than 15","")))))</f>
        <v>n/a</v>
      </c>
      <c r="K62" s="68"/>
      <c r="L62" s="68"/>
    </row>
    <row r="63" spans="1:12" x14ac:dyDescent="0.35">
      <c r="A63" s="1">
        <f>'2. Inputs'!A63</f>
        <v>0</v>
      </c>
      <c r="B63" s="1">
        <f>IF('3. Results'!$C$4="Yes",'2. Inputs'!B63,IF(D63="Yes","",'2. Inputs'!B63))</f>
        <v>0</v>
      </c>
      <c r="C63" s="61" t="b">
        <f t="shared" si="0"/>
        <v>0</v>
      </c>
      <c r="D63" s="61">
        <f>'2. Inputs'!L63</f>
        <v>0</v>
      </c>
      <c r="E63" s="63" t="e">
        <f>IF('2. Inputs'!E63="Hourly rate",'2. Inputs'!H63,'2. Inputs'!G63/52/'2. Inputs'!F63)</f>
        <v>#DIV/0!</v>
      </c>
      <c r="F63" s="63" t="str">
        <f>IF(AND('2. Inputs'!G63=0,'2. Inputs'!H63=0),"",IF('2. Inputs'!E63&lt;&gt;"Hourly rate",'2. Inputs'!G63/('2. Inputs'!F63/'2. Inputs'!$B$3),'2. Inputs'!H63*'2. Inputs'!$B$3*52))</f>
        <v/>
      </c>
      <c r="G63" s="63">
        <f>'2. Inputs'!I63+'2. Inputs'!J63</f>
        <v>0</v>
      </c>
      <c r="H63" s="65" t="e">
        <f>IF('2. Inputs'!D63&gt;0,'2. Inputs'!D63,Calculations!G63+Calculations!F63)</f>
        <v>#VALUE!</v>
      </c>
      <c r="I63" s="66">
        <f ca="1">(TODAY()-'2. Inputs'!K63)/365</f>
        <v>124.95616438356164</v>
      </c>
      <c r="J63" s="1" t="str">
        <f>IF(ISBLANK('2. Inputs'!K63),"n/a",IF(I63&lt;=5,"5 or less",IF(AND(I63&gt;5,I63&lt;=10),"&gt; 5 and &lt;= 10",IF(AND(I63&gt;10,I63&lt;=15),"&gt; 10 and &lt;=15",IF(I63&gt;15,"More than 15","")))))</f>
        <v>n/a</v>
      </c>
      <c r="K63" s="68"/>
      <c r="L63" s="68"/>
    </row>
    <row r="64" spans="1:12" x14ac:dyDescent="0.35">
      <c r="A64" s="1">
        <f>'2. Inputs'!A64</f>
        <v>0</v>
      </c>
      <c r="B64" s="1">
        <f>IF('3. Results'!$C$4="Yes",'2. Inputs'!B64,IF(D64="Yes","",'2. Inputs'!B64))</f>
        <v>0</v>
      </c>
      <c r="C64" s="61" t="b">
        <f t="shared" si="0"/>
        <v>0</v>
      </c>
      <c r="D64" s="61">
        <f>'2. Inputs'!L64</f>
        <v>0</v>
      </c>
      <c r="E64" s="63" t="e">
        <f>IF('2. Inputs'!E64="Hourly rate",'2. Inputs'!H64,'2. Inputs'!G64/52/'2. Inputs'!F64)</f>
        <v>#DIV/0!</v>
      </c>
      <c r="F64" s="63" t="str">
        <f>IF(AND('2. Inputs'!G64=0,'2. Inputs'!H64=0),"",IF('2. Inputs'!E64&lt;&gt;"Hourly rate",'2. Inputs'!G64/('2. Inputs'!F64/'2. Inputs'!$B$3),'2. Inputs'!H64*'2. Inputs'!$B$3*52))</f>
        <v/>
      </c>
      <c r="G64" s="63">
        <f>'2. Inputs'!I64+'2. Inputs'!J64</f>
        <v>0</v>
      </c>
      <c r="H64" s="65" t="e">
        <f>IF('2. Inputs'!D64&gt;0,'2. Inputs'!D64,Calculations!G64+Calculations!F64)</f>
        <v>#VALUE!</v>
      </c>
      <c r="I64" s="66">
        <f ca="1">(TODAY()-'2. Inputs'!K64)/365</f>
        <v>124.95616438356164</v>
      </c>
      <c r="J64" s="1" t="str">
        <f>IF(ISBLANK('2. Inputs'!K64),"n/a",IF(I64&lt;=5,"5 or less",IF(AND(I64&gt;5,I64&lt;=10),"&gt; 5 and &lt;= 10",IF(AND(I64&gt;10,I64&lt;=15),"&gt; 10 and &lt;=15",IF(I64&gt;15,"More than 15","")))))</f>
        <v>n/a</v>
      </c>
      <c r="K64" s="68"/>
      <c r="L64" s="68"/>
    </row>
    <row r="65" spans="1:12" x14ac:dyDescent="0.35">
      <c r="A65" s="1">
        <f>'2. Inputs'!A65</f>
        <v>0</v>
      </c>
      <c r="B65" s="1">
        <f>IF('3. Results'!$C$4="Yes",'2. Inputs'!B65,IF(D65="Yes","",'2. Inputs'!B65))</f>
        <v>0</v>
      </c>
      <c r="C65" s="61" t="b">
        <f t="shared" si="0"/>
        <v>0</v>
      </c>
      <c r="D65" s="61">
        <f>'2. Inputs'!L65</f>
        <v>0</v>
      </c>
      <c r="E65" s="63" t="e">
        <f>IF('2. Inputs'!E65="Hourly rate",'2. Inputs'!H65,'2. Inputs'!G65/52/'2. Inputs'!F65)</f>
        <v>#DIV/0!</v>
      </c>
      <c r="F65" s="63" t="str">
        <f>IF(AND('2. Inputs'!G65=0,'2. Inputs'!H65=0),"",IF('2. Inputs'!E65&lt;&gt;"Hourly rate",'2. Inputs'!G65/('2. Inputs'!F65/'2. Inputs'!$B$3),'2. Inputs'!H65*'2. Inputs'!$B$3*52))</f>
        <v/>
      </c>
      <c r="G65" s="63">
        <f>'2. Inputs'!I65+'2. Inputs'!J65</f>
        <v>0</v>
      </c>
      <c r="H65" s="65" t="e">
        <f>IF('2. Inputs'!D65&gt;0,'2. Inputs'!D65,Calculations!G65+Calculations!F65)</f>
        <v>#VALUE!</v>
      </c>
      <c r="I65" s="66">
        <f ca="1">(TODAY()-'2. Inputs'!K65)/365</f>
        <v>124.95616438356164</v>
      </c>
      <c r="J65" s="1" t="str">
        <f>IF(ISBLANK('2. Inputs'!K65),"n/a",IF(I65&lt;=5,"5 or less",IF(AND(I65&gt;5,I65&lt;=10),"&gt; 5 and &lt;= 10",IF(AND(I65&gt;10,I65&lt;=15),"&gt; 10 and &lt;=15",IF(I65&gt;15,"More than 15","")))))</f>
        <v>n/a</v>
      </c>
      <c r="K65" s="68"/>
      <c r="L65" s="68"/>
    </row>
    <row r="66" spans="1:12" x14ac:dyDescent="0.35">
      <c r="A66" s="1">
        <f>'2. Inputs'!A66</f>
        <v>0</v>
      </c>
      <c r="B66" s="1">
        <f>IF('3. Results'!$C$4="Yes",'2. Inputs'!B66,IF(D66="Yes","",'2. Inputs'!B66))</f>
        <v>0</v>
      </c>
      <c r="C66" s="61" t="b">
        <f t="shared" si="0"/>
        <v>0</v>
      </c>
      <c r="D66" s="61">
        <f>'2. Inputs'!L66</f>
        <v>0</v>
      </c>
      <c r="E66" s="63" t="e">
        <f>IF('2. Inputs'!E66="Hourly rate",'2. Inputs'!H66,'2. Inputs'!G66/52/'2. Inputs'!F66)</f>
        <v>#DIV/0!</v>
      </c>
      <c r="F66" s="63" t="str">
        <f>IF(AND('2. Inputs'!G66=0,'2. Inputs'!H66=0),"",IF('2. Inputs'!E66&lt;&gt;"Hourly rate",'2. Inputs'!G66/('2. Inputs'!F66/'2. Inputs'!$B$3),'2. Inputs'!H66*'2. Inputs'!$B$3*52))</f>
        <v/>
      </c>
      <c r="G66" s="63">
        <f>'2. Inputs'!I66+'2. Inputs'!J66</f>
        <v>0</v>
      </c>
      <c r="H66" s="65" t="e">
        <f>IF('2. Inputs'!D66&gt;0,'2. Inputs'!D66,Calculations!G66+Calculations!F66)</f>
        <v>#VALUE!</v>
      </c>
      <c r="I66" s="66">
        <f ca="1">(TODAY()-'2. Inputs'!K66)/365</f>
        <v>124.95616438356164</v>
      </c>
      <c r="J66" s="1" t="str">
        <f>IF(ISBLANK('2. Inputs'!K66),"n/a",IF(I66&lt;=5,"5 or less",IF(AND(I66&gt;5,I66&lt;=10),"&gt; 5 and &lt;= 10",IF(AND(I66&gt;10,I66&lt;=15),"&gt; 10 and &lt;=15",IF(I66&gt;15,"More than 15","")))))</f>
        <v>n/a</v>
      </c>
      <c r="K66" s="68"/>
      <c r="L66" s="68"/>
    </row>
    <row r="67" spans="1:12" x14ac:dyDescent="0.35">
      <c r="A67" s="1">
        <f>'2. Inputs'!A67</f>
        <v>0</v>
      </c>
      <c r="B67" s="1">
        <f>IF('3. Results'!$C$4="Yes",'2. Inputs'!B67,IF(D67="Yes","",'2. Inputs'!B67))</f>
        <v>0</v>
      </c>
      <c r="C67" s="61" t="b">
        <f t="shared" si="0"/>
        <v>0</v>
      </c>
      <c r="D67" s="61">
        <f>'2. Inputs'!L67</f>
        <v>0</v>
      </c>
      <c r="E67" s="63" t="e">
        <f>IF('2. Inputs'!E67="Hourly rate",'2. Inputs'!H67,'2. Inputs'!G67/52/'2. Inputs'!F67)</f>
        <v>#DIV/0!</v>
      </c>
      <c r="F67" s="63" t="str">
        <f>IF(AND('2. Inputs'!G67=0,'2. Inputs'!H67=0),"",IF('2. Inputs'!E67&lt;&gt;"Hourly rate",'2. Inputs'!G67/('2. Inputs'!F67/'2. Inputs'!$B$3),'2. Inputs'!H67*'2. Inputs'!$B$3*52))</f>
        <v/>
      </c>
      <c r="G67" s="63">
        <f>'2. Inputs'!I67+'2. Inputs'!J67</f>
        <v>0</v>
      </c>
      <c r="H67" s="65" t="e">
        <f>IF('2. Inputs'!D67&gt;0,'2. Inputs'!D67,Calculations!G67+Calculations!F67)</f>
        <v>#VALUE!</v>
      </c>
      <c r="I67" s="66">
        <f ca="1">(TODAY()-'2. Inputs'!K67)/365</f>
        <v>124.95616438356164</v>
      </c>
      <c r="J67" s="1" t="str">
        <f>IF(ISBLANK('2. Inputs'!K67),"n/a",IF(I67&lt;=5,"5 or less",IF(AND(I67&gt;5,I67&lt;=10),"&gt; 5 and &lt;= 10",IF(AND(I67&gt;10,I67&lt;=15),"&gt; 10 and &lt;=15",IF(I67&gt;15,"More than 15","")))))</f>
        <v>n/a</v>
      </c>
      <c r="K67" s="68"/>
      <c r="L67" s="68"/>
    </row>
    <row r="68" spans="1:12" x14ac:dyDescent="0.35">
      <c r="A68" s="1">
        <f>'2. Inputs'!A68</f>
        <v>0</v>
      </c>
      <c r="B68" s="1">
        <f>IF('3. Results'!$C$4="Yes",'2. Inputs'!B68,IF(D68="Yes","",'2. Inputs'!B68))</f>
        <v>0</v>
      </c>
      <c r="C68" s="61" t="b">
        <f t="shared" si="0"/>
        <v>0</v>
      </c>
      <c r="D68" s="61">
        <f>'2. Inputs'!L68</f>
        <v>0</v>
      </c>
      <c r="E68" s="63" t="e">
        <f>IF('2. Inputs'!E68="Hourly rate",'2. Inputs'!H68,'2. Inputs'!G68/52/'2. Inputs'!F68)</f>
        <v>#DIV/0!</v>
      </c>
      <c r="F68" s="63" t="str">
        <f>IF(AND('2. Inputs'!G68=0,'2. Inputs'!H68=0),"",IF('2. Inputs'!E68&lt;&gt;"Hourly rate",'2. Inputs'!G68/('2. Inputs'!F68/'2. Inputs'!$B$3),'2. Inputs'!H68*'2. Inputs'!$B$3*52))</f>
        <v/>
      </c>
      <c r="G68" s="63">
        <f>'2. Inputs'!I68+'2. Inputs'!J68</f>
        <v>0</v>
      </c>
      <c r="H68" s="65" t="e">
        <f>IF('2. Inputs'!D68&gt;0,'2. Inputs'!D68,Calculations!G68+Calculations!F68)</f>
        <v>#VALUE!</v>
      </c>
      <c r="I68" s="66">
        <f ca="1">(TODAY()-'2. Inputs'!K68)/365</f>
        <v>124.95616438356164</v>
      </c>
      <c r="J68" s="1" t="str">
        <f>IF(ISBLANK('2. Inputs'!K68),"n/a",IF(I68&lt;=5,"5 or less",IF(AND(I68&gt;5,I68&lt;=10),"&gt; 5 and &lt;= 10",IF(AND(I68&gt;10,I68&lt;=15),"&gt; 10 and &lt;=15",IF(I68&gt;15,"More than 15","")))))</f>
        <v>n/a</v>
      </c>
      <c r="K68" s="68"/>
      <c r="L68" s="68"/>
    </row>
    <row r="69" spans="1:12" x14ac:dyDescent="0.35">
      <c r="A69" s="1">
        <f>'2. Inputs'!A69</f>
        <v>0</v>
      </c>
      <c r="B69" s="1">
        <f>IF('3. Results'!$C$4="Yes",'2. Inputs'!B69,IF(D69="Yes","",'2. Inputs'!B69))</f>
        <v>0</v>
      </c>
      <c r="C69" s="61" t="b">
        <f t="shared" si="0"/>
        <v>0</v>
      </c>
      <c r="D69" s="61">
        <f>'2. Inputs'!L69</f>
        <v>0</v>
      </c>
      <c r="E69" s="63" t="e">
        <f>IF('2. Inputs'!E69="Hourly rate",'2. Inputs'!H69,'2. Inputs'!G69/52/'2. Inputs'!F69)</f>
        <v>#DIV/0!</v>
      </c>
      <c r="F69" s="63" t="str">
        <f>IF(AND('2. Inputs'!G69=0,'2. Inputs'!H69=0),"",IF('2. Inputs'!E69&lt;&gt;"Hourly rate",'2. Inputs'!G69/('2. Inputs'!F69/'2. Inputs'!$B$3),'2. Inputs'!H69*'2. Inputs'!$B$3*52))</f>
        <v/>
      </c>
      <c r="G69" s="63">
        <f>'2. Inputs'!I69+'2. Inputs'!J69</f>
        <v>0</v>
      </c>
      <c r="H69" s="65" t="e">
        <f>IF('2. Inputs'!D69&gt;0,'2. Inputs'!D69,Calculations!G69+Calculations!F69)</f>
        <v>#VALUE!</v>
      </c>
      <c r="I69" s="66">
        <f ca="1">(TODAY()-'2. Inputs'!K69)/365</f>
        <v>124.95616438356164</v>
      </c>
      <c r="J69" s="1" t="str">
        <f>IF(ISBLANK('2. Inputs'!K69),"n/a",IF(I69&lt;=5,"5 or less",IF(AND(I69&gt;5,I69&lt;=10),"&gt; 5 and &lt;= 10",IF(AND(I69&gt;10,I69&lt;=15),"&gt; 10 and &lt;=15",IF(I69&gt;15,"More than 15","")))))</f>
        <v>n/a</v>
      </c>
      <c r="K69" s="68"/>
      <c r="L69" s="68"/>
    </row>
    <row r="70" spans="1:12" x14ac:dyDescent="0.35">
      <c r="A70" s="1">
        <f>'2. Inputs'!A70</f>
        <v>0</v>
      </c>
      <c r="B70" s="1">
        <f>IF('3. Results'!$C$4="Yes",'2. Inputs'!B70,IF(D70="Yes","",'2. Inputs'!B70))</f>
        <v>0</v>
      </c>
      <c r="C70" s="61" t="b">
        <f t="shared" si="0"/>
        <v>0</v>
      </c>
      <c r="D70" s="61">
        <f>'2. Inputs'!L70</f>
        <v>0</v>
      </c>
      <c r="E70" s="63" t="e">
        <f>IF('2. Inputs'!E70="Hourly rate",'2. Inputs'!H70,'2. Inputs'!G70/52/'2. Inputs'!F70)</f>
        <v>#DIV/0!</v>
      </c>
      <c r="F70" s="63" t="str">
        <f>IF(AND('2. Inputs'!G70=0,'2. Inputs'!H70=0),"",IF('2. Inputs'!E70&lt;&gt;"Hourly rate",'2. Inputs'!G70/('2. Inputs'!F70/'2. Inputs'!$B$3),'2. Inputs'!H70*'2. Inputs'!$B$3*52))</f>
        <v/>
      </c>
      <c r="G70" s="63">
        <f>'2. Inputs'!I70+'2. Inputs'!J70</f>
        <v>0</v>
      </c>
      <c r="H70" s="65" t="e">
        <f>IF('2. Inputs'!D70&gt;0,'2. Inputs'!D70,Calculations!G70+Calculations!F70)</f>
        <v>#VALUE!</v>
      </c>
      <c r="I70" s="66">
        <f ca="1">(TODAY()-'2. Inputs'!K70)/365</f>
        <v>124.95616438356164</v>
      </c>
      <c r="J70" s="1" t="str">
        <f>IF(ISBLANK('2. Inputs'!K70),"n/a",IF(I70&lt;=5,"5 or less",IF(AND(I70&gt;5,I70&lt;=10),"&gt; 5 and &lt;= 10",IF(AND(I70&gt;10,I70&lt;=15),"&gt; 10 and &lt;=15",IF(I70&gt;15,"More than 15","")))))</f>
        <v>n/a</v>
      </c>
      <c r="K70" s="68"/>
      <c r="L70" s="68"/>
    </row>
    <row r="71" spans="1:12" x14ac:dyDescent="0.35">
      <c r="A71" s="1">
        <f>'2. Inputs'!A71</f>
        <v>0</v>
      </c>
      <c r="B71" s="1">
        <f>IF('3. Results'!$C$4="Yes",'2. Inputs'!B71,IF(D71="Yes","",'2. Inputs'!B71))</f>
        <v>0</v>
      </c>
      <c r="C71" s="61" t="b">
        <f t="shared" si="0"/>
        <v>0</v>
      </c>
      <c r="D71" s="61">
        <f>'2. Inputs'!L71</f>
        <v>0</v>
      </c>
      <c r="E71" s="63" t="e">
        <f>IF('2. Inputs'!E71="Hourly rate",'2. Inputs'!H71,'2. Inputs'!G71/52/'2. Inputs'!F71)</f>
        <v>#DIV/0!</v>
      </c>
      <c r="F71" s="63" t="str">
        <f>IF(AND('2. Inputs'!G71=0,'2. Inputs'!H71=0),"",IF('2. Inputs'!E71&lt;&gt;"Hourly rate",'2. Inputs'!G71/('2. Inputs'!F71/'2. Inputs'!$B$3),'2. Inputs'!H71*'2. Inputs'!$B$3*52))</f>
        <v/>
      </c>
      <c r="G71" s="63">
        <f>'2. Inputs'!I71+'2. Inputs'!J71</f>
        <v>0</v>
      </c>
      <c r="H71" s="65" t="e">
        <f>IF('2. Inputs'!D71&gt;0,'2. Inputs'!D71,Calculations!G71+Calculations!F71)</f>
        <v>#VALUE!</v>
      </c>
      <c r="I71" s="66">
        <f ca="1">(TODAY()-'2. Inputs'!K71)/365</f>
        <v>124.95616438356164</v>
      </c>
      <c r="J71" s="1" t="str">
        <f>IF(ISBLANK('2. Inputs'!K71),"n/a",IF(I71&lt;=5,"5 or less",IF(AND(I71&gt;5,I71&lt;=10),"&gt; 5 and &lt;= 10",IF(AND(I71&gt;10,I71&lt;=15),"&gt; 10 and &lt;=15",IF(I71&gt;15,"More than 15","")))))</f>
        <v>n/a</v>
      </c>
      <c r="K71" s="68"/>
      <c r="L71" s="68"/>
    </row>
    <row r="72" spans="1:12" x14ac:dyDescent="0.35">
      <c r="A72" s="1">
        <f>'2. Inputs'!A72</f>
        <v>0</v>
      </c>
      <c r="B72" s="1">
        <f>IF('3. Results'!$C$4="Yes",'2. Inputs'!B72,IF(D72="Yes","",'2. Inputs'!B72))</f>
        <v>0</v>
      </c>
      <c r="C72" s="61" t="b">
        <f t="shared" ref="C72:C135" si="1">IF(OR(B72="Women",B72="Men"),"Women and Men")</f>
        <v>0</v>
      </c>
      <c r="D72" s="61">
        <f>'2. Inputs'!L72</f>
        <v>0</v>
      </c>
      <c r="E72" s="63" t="e">
        <f>IF('2. Inputs'!E72="Hourly rate",'2. Inputs'!H72,'2. Inputs'!G72/52/'2. Inputs'!F72)</f>
        <v>#DIV/0!</v>
      </c>
      <c r="F72" s="63" t="str">
        <f>IF(AND('2. Inputs'!G72=0,'2. Inputs'!H72=0),"",IF('2. Inputs'!E72&lt;&gt;"Hourly rate",'2. Inputs'!G72/('2. Inputs'!F72/'2. Inputs'!$B$3),'2. Inputs'!H72*'2. Inputs'!$B$3*52))</f>
        <v/>
      </c>
      <c r="G72" s="63">
        <f>'2. Inputs'!I72+'2. Inputs'!J72</f>
        <v>0</v>
      </c>
      <c r="H72" s="65" t="e">
        <f>IF('2. Inputs'!D72&gt;0,'2. Inputs'!D72,Calculations!G72+Calculations!F72)</f>
        <v>#VALUE!</v>
      </c>
      <c r="I72" s="66">
        <f ca="1">(TODAY()-'2. Inputs'!K72)/365</f>
        <v>124.95616438356164</v>
      </c>
      <c r="J72" s="1" t="str">
        <f>IF(ISBLANK('2. Inputs'!K72),"n/a",IF(I72&lt;=5,"5 or less",IF(AND(I72&gt;5,I72&lt;=10),"&gt; 5 and &lt;= 10",IF(AND(I72&gt;10,I72&lt;=15),"&gt; 10 and &lt;=15",IF(I72&gt;15,"More than 15","")))))</f>
        <v>n/a</v>
      </c>
      <c r="K72" s="68"/>
      <c r="L72" s="68"/>
    </row>
    <row r="73" spans="1:12" x14ac:dyDescent="0.35">
      <c r="A73" s="1">
        <f>'2. Inputs'!A73</f>
        <v>0</v>
      </c>
      <c r="B73" s="1">
        <f>IF('3. Results'!$C$4="Yes",'2. Inputs'!B73,IF(D73="Yes","",'2. Inputs'!B73))</f>
        <v>0</v>
      </c>
      <c r="C73" s="61" t="b">
        <f t="shared" si="1"/>
        <v>0</v>
      </c>
      <c r="D73" s="61">
        <f>'2. Inputs'!L73</f>
        <v>0</v>
      </c>
      <c r="E73" s="63" t="e">
        <f>IF('2. Inputs'!E73="Hourly rate",'2. Inputs'!H73,'2. Inputs'!G73/52/'2. Inputs'!F73)</f>
        <v>#DIV/0!</v>
      </c>
      <c r="F73" s="63" t="str">
        <f>IF(AND('2. Inputs'!G73=0,'2. Inputs'!H73=0),"",IF('2. Inputs'!E73&lt;&gt;"Hourly rate",'2. Inputs'!G73/('2. Inputs'!F73/'2. Inputs'!$B$3),'2. Inputs'!H73*'2. Inputs'!$B$3*52))</f>
        <v/>
      </c>
      <c r="G73" s="63">
        <f>'2. Inputs'!I73+'2. Inputs'!J73</f>
        <v>0</v>
      </c>
      <c r="H73" s="65" t="e">
        <f>IF('2. Inputs'!D73&gt;0,'2. Inputs'!D73,Calculations!G73+Calculations!F73)</f>
        <v>#VALUE!</v>
      </c>
      <c r="I73" s="66">
        <f ca="1">(TODAY()-'2. Inputs'!K73)/365</f>
        <v>124.95616438356164</v>
      </c>
      <c r="J73" s="1" t="str">
        <f>IF(ISBLANK('2. Inputs'!K73),"n/a",IF(I73&lt;=5,"5 or less",IF(AND(I73&gt;5,I73&lt;=10),"&gt; 5 and &lt;= 10",IF(AND(I73&gt;10,I73&lt;=15),"&gt; 10 and &lt;=15",IF(I73&gt;15,"More than 15","")))))</f>
        <v>n/a</v>
      </c>
      <c r="K73" s="68"/>
      <c r="L73" s="68"/>
    </row>
    <row r="74" spans="1:12" x14ac:dyDescent="0.35">
      <c r="A74" s="1">
        <f>'2. Inputs'!A74</f>
        <v>0</v>
      </c>
      <c r="B74" s="1">
        <f>IF('3. Results'!$C$4="Yes",'2. Inputs'!B74,IF(D74="Yes","",'2. Inputs'!B74))</f>
        <v>0</v>
      </c>
      <c r="C74" s="61" t="b">
        <f t="shared" si="1"/>
        <v>0</v>
      </c>
      <c r="D74" s="61">
        <f>'2. Inputs'!L74</f>
        <v>0</v>
      </c>
      <c r="E74" s="63" t="e">
        <f>IF('2. Inputs'!E74="Hourly rate",'2. Inputs'!H74,'2. Inputs'!G74/52/'2. Inputs'!F74)</f>
        <v>#DIV/0!</v>
      </c>
      <c r="F74" s="63" t="str">
        <f>IF(AND('2. Inputs'!G74=0,'2. Inputs'!H74=0),"",IF('2. Inputs'!E74&lt;&gt;"Hourly rate",'2. Inputs'!G74/('2. Inputs'!F74/'2. Inputs'!$B$3),'2. Inputs'!H74*'2. Inputs'!$B$3*52))</f>
        <v/>
      </c>
      <c r="G74" s="63">
        <f>'2. Inputs'!I74+'2. Inputs'!J74</f>
        <v>0</v>
      </c>
      <c r="H74" s="65" t="e">
        <f>IF('2. Inputs'!D74&gt;0,'2. Inputs'!D74,Calculations!G74+Calculations!F74)</f>
        <v>#VALUE!</v>
      </c>
      <c r="I74" s="66">
        <f ca="1">(TODAY()-'2. Inputs'!K74)/365</f>
        <v>124.95616438356164</v>
      </c>
      <c r="J74" s="1" t="str">
        <f>IF(ISBLANK('2. Inputs'!K74),"n/a",IF(I74&lt;=5,"5 or less",IF(AND(I74&gt;5,I74&lt;=10),"&gt; 5 and &lt;= 10",IF(AND(I74&gt;10,I74&lt;=15),"&gt; 10 and &lt;=15",IF(I74&gt;15,"More than 15","")))))</f>
        <v>n/a</v>
      </c>
      <c r="K74" s="68"/>
      <c r="L74" s="68"/>
    </row>
    <row r="75" spans="1:12" x14ac:dyDescent="0.35">
      <c r="A75" s="1">
        <f>'2. Inputs'!A75</f>
        <v>0</v>
      </c>
      <c r="B75" s="1">
        <f>IF('3. Results'!$C$4="Yes",'2. Inputs'!B75,IF(D75="Yes","",'2. Inputs'!B75))</f>
        <v>0</v>
      </c>
      <c r="C75" s="61" t="b">
        <f t="shared" si="1"/>
        <v>0</v>
      </c>
      <c r="D75" s="61">
        <f>'2. Inputs'!L75</f>
        <v>0</v>
      </c>
      <c r="E75" s="63" t="e">
        <f>IF('2. Inputs'!E75="Hourly rate",'2. Inputs'!H75,'2. Inputs'!G75/52/'2. Inputs'!F75)</f>
        <v>#DIV/0!</v>
      </c>
      <c r="F75" s="63" t="str">
        <f>IF(AND('2. Inputs'!G75=0,'2. Inputs'!H75=0),"",IF('2. Inputs'!E75&lt;&gt;"Hourly rate",'2. Inputs'!G75/('2. Inputs'!F75/'2. Inputs'!$B$3),'2. Inputs'!H75*'2. Inputs'!$B$3*52))</f>
        <v/>
      </c>
      <c r="G75" s="63">
        <f>'2. Inputs'!I75+'2. Inputs'!J75</f>
        <v>0</v>
      </c>
      <c r="H75" s="65" t="e">
        <f>IF('2. Inputs'!D75&gt;0,'2. Inputs'!D75,Calculations!G75+Calculations!F75)</f>
        <v>#VALUE!</v>
      </c>
      <c r="I75" s="66">
        <f ca="1">(TODAY()-'2. Inputs'!K75)/365</f>
        <v>124.95616438356164</v>
      </c>
      <c r="J75" s="1" t="str">
        <f>IF(ISBLANK('2. Inputs'!K75),"n/a",IF(I75&lt;=5,"5 or less",IF(AND(I75&gt;5,I75&lt;=10),"&gt; 5 and &lt;= 10",IF(AND(I75&gt;10,I75&lt;=15),"&gt; 10 and &lt;=15",IF(I75&gt;15,"More than 15","")))))</f>
        <v>n/a</v>
      </c>
      <c r="K75" s="68"/>
      <c r="L75" s="68"/>
    </row>
    <row r="76" spans="1:12" x14ac:dyDescent="0.35">
      <c r="A76" s="1">
        <f>'2. Inputs'!A76</f>
        <v>0</v>
      </c>
      <c r="B76" s="1">
        <f>IF('3. Results'!$C$4="Yes",'2. Inputs'!B76,IF(D76="Yes","",'2. Inputs'!B76))</f>
        <v>0</v>
      </c>
      <c r="C76" s="61" t="b">
        <f t="shared" si="1"/>
        <v>0</v>
      </c>
      <c r="D76" s="61">
        <f>'2. Inputs'!L76</f>
        <v>0</v>
      </c>
      <c r="E76" s="63" t="e">
        <f>IF('2. Inputs'!E76="Hourly rate",'2. Inputs'!H76,'2. Inputs'!G76/52/'2. Inputs'!F76)</f>
        <v>#DIV/0!</v>
      </c>
      <c r="F76" s="63" t="str">
        <f>IF(AND('2. Inputs'!G76=0,'2. Inputs'!H76=0),"",IF('2. Inputs'!E76&lt;&gt;"Hourly rate",'2. Inputs'!G76/('2. Inputs'!F76/'2. Inputs'!$B$3),'2. Inputs'!H76*'2. Inputs'!$B$3*52))</f>
        <v/>
      </c>
      <c r="G76" s="63">
        <f>'2. Inputs'!I76+'2. Inputs'!J76</f>
        <v>0</v>
      </c>
      <c r="H76" s="65" t="e">
        <f>IF('2. Inputs'!D76&gt;0,'2. Inputs'!D76,Calculations!G76+Calculations!F76)</f>
        <v>#VALUE!</v>
      </c>
      <c r="I76" s="66">
        <f ca="1">(TODAY()-'2. Inputs'!K76)/365</f>
        <v>124.95616438356164</v>
      </c>
      <c r="J76" s="1" t="str">
        <f>IF(ISBLANK('2. Inputs'!K76),"n/a",IF(I76&lt;=5,"5 or less",IF(AND(I76&gt;5,I76&lt;=10),"&gt; 5 and &lt;= 10",IF(AND(I76&gt;10,I76&lt;=15),"&gt; 10 and &lt;=15",IF(I76&gt;15,"More than 15","")))))</f>
        <v>n/a</v>
      </c>
      <c r="K76" s="68"/>
      <c r="L76" s="68"/>
    </row>
    <row r="77" spans="1:12" x14ac:dyDescent="0.35">
      <c r="A77" s="1">
        <f>'2. Inputs'!A77</f>
        <v>0</v>
      </c>
      <c r="B77" s="1">
        <f>IF('3. Results'!$C$4="Yes",'2. Inputs'!B77,IF(D77="Yes","",'2. Inputs'!B77))</f>
        <v>0</v>
      </c>
      <c r="C77" s="61" t="b">
        <f t="shared" si="1"/>
        <v>0</v>
      </c>
      <c r="D77" s="61">
        <f>'2. Inputs'!L77</f>
        <v>0</v>
      </c>
      <c r="E77" s="63" t="e">
        <f>IF('2. Inputs'!E77="Hourly rate",'2. Inputs'!H77,'2. Inputs'!G77/52/'2. Inputs'!F77)</f>
        <v>#DIV/0!</v>
      </c>
      <c r="F77" s="63" t="str">
        <f>IF(AND('2. Inputs'!G77=0,'2. Inputs'!H77=0),"",IF('2. Inputs'!E77&lt;&gt;"Hourly rate",'2. Inputs'!G77/('2. Inputs'!F77/'2. Inputs'!$B$3),'2. Inputs'!H77*'2. Inputs'!$B$3*52))</f>
        <v/>
      </c>
      <c r="G77" s="63">
        <f>'2. Inputs'!I77+'2. Inputs'!J77</f>
        <v>0</v>
      </c>
      <c r="H77" s="65" t="e">
        <f>IF('2. Inputs'!D77&gt;0,'2. Inputs'!D77,Calculations!G77+Calculations!F77)</f>
        <v>#VALUE!</v>
      </c>
      <c r="I77" s="66">
        <f ca="1">(TODAY()-'2. Inputs'!K77)/365</f>
        <v>124.95616438356164</v>
      </c>
      <c r="J77" s="1" t="str">
        <f>IF(ISBLANK('2. Inputs'!K77),"n/a",IF(I77&lt;=5,"5 or less",IF(AND(I77&gt;5,I77&lt;=10),"&gt; 5 and &lt;= 10",IF(AND(I77&gt;10,I77&lt;=15),"&gt; 10 and &lt;=15",IF(I77&gt;15,"More than 15","")))))</f>
        <v>n/a</v>
      </c>
      <c r="K77" s="68"/>
      <c r="L77" s="68"/>
    </row>
    <row r="78" spans="1:12" x14ac:dyDescent="0.35">
      <c r="A78" s="1">
        <f>'2. Inputs'!A78</f>
        <v>0</v>
      </c>
      <c r="B78" s="1">
        <f>IF('3. Results'!$C$4="Yes",'2. Inputs'!B78,IF(D78="Yes","",'2. Inputs'!B78))</f>
        <v>0</v>
      </c>
      <c r="C78" s="61" t="b">
        <f t="shared" si="1"/>
        <v>0</v>
      </c>
      <c r="D78" s="61">
        <f>'2. Inputs'!L78</f>
        <v>0</v>
      </c>
      <c r="E78" s="63" t="e">
        <f>IF('2. Inputs'!E78="Hourly rate",'2. Inputs'!H78,'2. Inputs'!G78/52/'2. Inputs'!F78)</f>
        <v>#DIV/0!</v>
      </c>
      <c r="F78" s="63" t="str">
        <f>IF(AND('2. Inputs'!G78=0,'2. Inputs'!H78=0),"",IF('2. Inputs'!E78&lt;&gt;"Hourly rate",'2. Inputs'!G78/('2. Inputs'!F78/'2. Inputs'!$B$3),'2. Inputs'!H78*'2. Inputs'!$B$3*52))</f>
        <v/>
      </c>
      <c r="G78" s="63">
        <f>'2. Inputs'!I78+'2. Inputs'!J78</f>
        <v>0</v>
      </c>
      <c r="H78" s="65" t="e">
        <f>IF('2. Inputs'!D78&gt;0,'2. Inputs'!D78,Calculations!G78+Calculations!F78)</f>
        <v>#VALUE!</v>
      </c>
      <c r="I78" s="66">
        <f ca="1">(TODAY()-'2. Inputs'!K78)/365</f>
        <v>124.95616438356164</v>
      </c>
      <c r="J78" s="1" t="str">
        <f>IF(ISBLANK('2. Inputs'!K78),"n/a",IF(I78&lt;=5,"5 or less",IF(AND(I78&gt;5,I78&lt;=10),"&gt; 5 and &lt;= 10",IF(AND(I78&gt;10,I78&lt;=15),"&gt; 10 and &lt;=15",IF(I78&gt;15,"More than 15","")))))</f>
        <v>n/a</v>
      </c>
      <c r="K78" s="68"/>
      <c r="L78" s="68"/>
    </row>
    <row r="79" spans="1:12" x14ac:dyDescent="0.35">
      <c r="A79" s="1">
        <f>'2. Inputs'!A79</f>
        <v>0</v>
      </c>
      <c r="B79" s="1">
        <f>IF('3. Results'!$C$4="Yes",'2. Inputs'!B79,IF(D79="Yes","",'2. Inputs'!B79))</f>
        <v>0</v>
      </c>
      <c r="C79" s="61" t="b">
        <f t="shared" si="1"/>
        <v>0</v>
      </c>
      <c r="D79" s="61">
        <f>'2. Inputs'!L79</f>
        <v>0</v>
      </c>
      <c r="E79" s="63" t="e">
        <f>IF('2. Inputs'!E79="Hourly rate",'2. Inputs'!H79,'2. Inputs'!G79/52/'2. Inputs'!F79)</f>
        <v>#DIV/0!</v>
      </c>
      <c r="F79" s="63" t="str">
        <f>IF(AND('2. Inputs'!G79=0,'2. Inputs'!H79=0),"",IF('2. Inputs'!E79&lt;&gt;"Hourly rate",'2. Inputs'!G79/('2. Inputs'!F79/'2. Inputs'!$B$3),'2. Inputs'!H79*'2. Inputs'!$B$3*52))</f>
        <v/>
      </c>
      <c r="G79" s="63">
        <f>'2. Inputs'!I79+'2. Inputs'!J79</f>
        <v>0</v>
      </c>
      <c r="H79" s="65" t="e">
        <f>IF('2. Inputs'!D79&gt;0,'2. Inputs'!D79,Calculations!G79+Calculations!F79)</f>
        <v>#VALUE!</v>
      </c>
      <c r="I79" s="66">
        <f ca="1">(TODAY()-'2. Inputs'!K79)/365</f>
        <v>124.95616438356164</v>
      </c>
      <c r="J79" s="1" t="str">
        <f>IF(ISBLANK('2. Inputs'!K79),"n/a",IF(I79&lt;=5,"5 or less",IF(AND(I79&gt;5,I79&lt;=10),"&gt; 5 and &lt;= 10",IF(AND(I79&gt;10,I79&lt;=15),"&gt; 10 and &lt;=15",IF(I79&gt;15,"More than 15","")))))</f>
        <v>n/a</v>
      </c>
      <c r="K79" s="68"/>
      <c r="L79" s="68"/>
    </row>
    <row r="80" spans="1:12" x14ac:dyDescent="0.35">
      <c r="A80" s="1">
        <f>'2. Inputs'!A80</f>
        <v>0</v>
      </c>
      <c r="B80" s="1">
        <f>IF('3. Results'!$C$4="Yes",'2. Inputs'!B80,IF(D80="Yes","",'2. Inputs'!B80))</f>
        <v>0</v>
      </c>
      <c r="C80" s="61" t="b">
        <f t="shared" si="1"/>
        <v>0</v>
      </c>
      <c r="D80" s="61">
        <f>'2. Inputs'!L80</f>
        <v>0</v>
      </c>
      <c r="E80" s="63" t="e">
        <f>IF('2. Inputs'!E80="Hourly rate",'2. Inputs'!H80,'2. Inputs'!G80/52/'2. Inputs'!F80)</f>
        <v>#DIV/0!</v>
      </c>
      <c r="F80" s="63" t="str">
        <f>IF(AND('2. Inputs'!G80=0,'2. Inputs'!H80=0),"",IF('2. Inputs'!E80&lt;&gt;"Hourly rate",'2. Inputs'!G80/('2. Inputs'!F80/'2. Inputs'!$B$3),'2. Inputs'!H80*'2. Inputs'!$B$3*52))</f>
        <v/>
      </c>
      <c r="G80" s="63">
        <f>'2. Inputs'!I80+'2. Inputs'!J80</f>
        <v>0</v>
      </c>
      <c r="H80" s="65" t="e">
        <f>IF('2. Inputs'!D80&gt;0,'2. Inputs'!D80,Calculations!G80+Calculations!F80)</f>
        <v>#VALUE!</v>
      </c>
      <c r="I80" s="66">
        <f ca="1">(TODAY()-'2. Inputs'!K80)/365</f>
        <v>124.95616438356164</v>
      </c>
      <c r="J80" s="1" t="str">
        <f>IF(ISBLANK('2. Inputs'!K80),"n/a",IF(I80&lt;=5,"5 or less",IF(AND(I80&gt;5,I80&lt;=10),"&gt; 5 and &lt;= 10",IF(AND(I80&gt;10,I80&lt;=15),"&gt; 10 and &lt;=15",IF(I80&gt;15,"More than 15","")))))</f>
        <v>n/a</v>
      </c>
      <c r="K80" s="68"/>
      <c r="L80" s="68"/>
    </row>
    <row r="81" spans="1:12" x14ac:dyDescent="0.35">
      <c r="A81" s="1">
        <f>'2. Inputs'!A81</f>
        <v>0</v>
      </c>
      <c r="B81" s="1">
        <f>IF('3. Results'!$C$4="Yes",'2. Inputs'!B81,IF(D81="Yes","",'2. Inputs'!B81))</f>
        <v>0</v>
      </c>
      <c r="C81" s="61" t="b">
        <f t="shared" si="1"/>
        <v>0</v>
      </c>
      <c r="D81" s="61">
        <f>'2. Inputs'!L81</f>
        <v>0</v>
      </c>
      <c r="E81" s="63" t="e">
        <f>IF('2. Inputs'!E81="Hourly rate",'2. Inputs'!H81,'2. Inputs'!G81/52/'2. Inputs'!F81)</f>
        <v>#DIV/0!</v>
      </c>
      <c r="F81" s="63" t="str">
        <f>IF(AND('2. Inputs'!G81=0,'2. Inputs'!H81=0),"",IF('2. Inputs'!E81&lt;&gt;"Hourly rate",'2. Inputs'!G81/('2. Inputs'!F81/'2. Inputs'!$B$3),'2. Inputs'!H81*'2. Inputs'!$B$3*52))</f>
        <v/>
      </c>
      <c r="G81" s="63">
        <f>'2. Inputs'!I81+'2. Inputs'!J81</f>
        <v>0</v>
      </c>
      <c r="H81" s="65" t="e">
        <f>IF('2. Inputs'!D81&gt;0,'2. Inputs'!D81,Calculations!G81+Calculations!F81)</f>
        <v>#VALUE!</v>
      </c>
      <c r="I81" s="66">
        <f ca="1">(TODAY()-'2. Inputs'!K81)/365</f>
        <v>124.95616438356164</v>
      </c>
      <c r="J81" s="1" t="str">
        <f>IF(ISBLANK('2. Inputs'!K81),"n/a",IF(I81&lt;=5,"5 or less",IF(AND(I81&gt;5,I81&lt;=10),"&gt; 5 and &lt;= 10",IF(AND(I81&gt;10,I81&lt;=15),"&gt; 10 and &lt;=15",IF(I81&gt;15,"More than 15","")))))</f>
        <v>n/a</v>
      </c>
      <c r="K81" s="68"/>
      <c r="L81" s="68"/>
    </row>
    <row r="82" spans="1:12" x14ac:dyDescent="0.35">
      <c r="A82" s="1">
        <f>'2. Inputs'!A82</f>
        <v>0</v>
      </c>
      <c r="B82" s="1">
        <f>IF('3. Results'!$C$4="Yes",'2. Inputs'!B82,IF(D82="Yes","",'2. Inputs'!B82))</f>
        <v>0</v>
      </c>
      <c r="C82" s="61" t="b">
        <f t="shared" si="1"/>
        <v>0</v>
      </c>
      <c r="D82" s="61">
        <f>'2. Inputs'!L82</f>
        <v>0</v>
      </c>
      <c r="E82" s="63" t="e">
        <f>IF('2. Inputs'!E82="Hourly rate",'2. Inputs'!H82,'2. Inputs'!G82/52/'2. Inputs'!F82)</f>
        <v>#DIV/0!</v>
      </c>
      <c r="F82" s="63" t="str">
        <f>IF(AND('2. Inputs'!G82=0,'2. Inputs'!H82=0),"",IF('2. Inputs'!E82&lt;&gt;"Hourly rate",'2. Inputs'!G82/('2. Inputs'!F82/'2. Inputs'!$B$3),'2. Inputs'!H82*'2. Inputs'!$B$3*52))</f>
        <v/>
      </c>
      <c r="G82" s="63">
        <f>'2. Inputs'!I82+'2. Inputs'!J82</f>
        <v>0</v>
      </c>
      <c r="H82" s="65" t="e">
        <f>IF('2. Inputs'!D82&gt;0,'2. Inputs'!D82,Calculations!G82+Calculations!F82)</f>
        <v>#VALUE!</v>
      </c>
      <c r="I82" s="66">
        <f ca="1">(TODAY()-'2. Inputs'!K82)/365</f>
        <v>124.95616438356164</v>
      </c>
      <c r="J82" s="1" t="str">
        <f>IF(ISBLANK('2. Inputs'!K82),"n/a",IF(I82&lt;=5,"5 or less",IF(AND(I82&gt;5,I82&lt;=10),"&gt; 5 and &lt;= 10",IF(AND(I82&gt;10,I82&lt;=15),"&gt; 10 and &lt;=15",IF(I82&gt;15,"More than 15","")))))</f>
        <v>n/a</v>
      </c>
      <c r="K82" s="68"/>
      <c r="L82" s="68"/>
    </row>
    <row r="83" spans="1:12" x14ac:dyDescent="0.35">
      <c r="A83" s="1">
        <f>'2. Inputs'!A83</f>
        <v>0</v>
      </c>
      <c r="B83" s="1">
        <f>IF('3. Results'!$C$4="Yes",'2. Inputs'!B83,IF(D83="Yes","",'2. Inputs'!B83))</f>
        <v>0</v>
      </c>
      <c r="C83" s="61" t="b">
        <f t="shared" si="1"/>
        <v>0</v>
      </c>
      <c r="D83" s="61">
        <f>'2. Inputs'!L83</f>
        <v>0</v>
      </c>
      <c r="E83" s="63" t="e">
        <f>IF('2. Inputs'!E83="Hourly rate",'2. Inputs'!H83,'2. Inputs'!G83/52/'2. Inputs'!F83)</f>
        <v>#DIV/0!</v>
      </c>
      <c r="F83" s="63" t="str">
        <f>IF(AND('2. Inputs'!G83=0,'2. Inputs'!H83=0),"",IF('2. Inputs'!E83&lt;&gt;"Hourly rate",'2. Inputs'!G83/('2. Inputs'!F83/'2. Inputs'!$B$3),'2. Inputs'!H83*'2. Inputs'!$B$3*52))</f>
        <v/>
      </c>
      <c r="G83" s="63">
        <f>'2. Inputs'!I83+'2. Inputs'!J83</f>
        <v>0</v>
      </c>
      <c r="H83" s="65" t="e">
        <f>IF('2. Inputs'!D83&gt;0,'2. Inputs'!D83,Calculations!G83+Calculations!F83)</f>
        <v>#VALUE!</v>
      </c>
      <c r="I83" s="66">
        <f ca="1">(TODAY()-'2. Inputs'!K83)/365</f>
        <v>124.95616438356164</v>
      </c>
      <c r="J83" s="1" t="str">
        <f>IF(ISBLANK('2. Inputs'!K83),"n/a",IF(I83&lt;=5,"5 or less",IF(AND(I83&gt;5,I83&lt;=10),"&gt; 5 and &lt;= 10",IF(AND(I83&gt;10,I83&lt;=15),"&gt; 10 and &lt;=15",IF(I83&gt;15,"More than 15","")))))</f>
        <v>n/a</v>
      </c>
      <c r="K83" s="68"/>
      <c r="L83" s="68"/>
    </row>
    <row r="84" spans="1:12" x14ac:dyDescent="0.35">
      <c r="A84" s="1">
        <f>'2. Inputs'!A84</f>
        <v>0</v>
      </c>
      <c r="B84" s="1">
        <f>IF('3. Results'!$C$4="Yes",'2. Inputs'!B84,IF(D84="Yes","",'2. Inputs'!B84))</f>
        <v>0</v>
      </c>
      <c r="C84" s="61" t="b">
        <f t="shared" si="1"/>
        <v>0</v>
      </c>
      <c r="D84" s="61">
        <f>'2. Inputs'!L84</f>
        <v>0</v>
      </c>
      <c r="E84" s="63" t="e">
        <f>IF('2. Inputs'!E84="Hourly rate",'2. Inputs'!H84,'2. Inputs'!G84/52/'2. Inputs'!F84)</f>
        <v>#DIV/0!</v>
      </c>
      <c r="F84" s="63" t="str">
        <f>IF(AND('2. Inputs'!G84=0,'2. Inputs'!H84=0),"",IF('2. Inputs'!E84&lt;&gt;"Hourly rate",'2. Inputs'!G84/('2. Inputs'!F84/'2. Inputs'!$B$3),'2. Inputs'!H84*'2. Inputs'!$B$3*52))</f>
        <v/>
      </c>
      <c r="G84" s="63">
        <f>'2. Inputs'!I84+'2. Inputs'!J84</f>
        <v>0</v>
      </c>
      <c r="H84" s="65" t="e">
        <f>IF('2. Inputs'!D84&gt;0,'2. Inputs'!D84,Calculations!G84+Calculations!F84)</f>
        <v>#VALUE!</v>
      </c>
      <c r="I84" s="66">
        <f ca="1">(TODAY()-'2. Inputs'!K84)/365</f>
        <v>124.95616438356164</v>
      </c>
      <c r="J84" s="1" t="str">
        <f>IF(ISBLANK('2. Inputs'!K84),"n/a",IF(I84&lt;=5,"5 or less",IF(AND(I84&gt;5,I84&lt;=10),"&gt; 5 and &lt;= 10",IF(AND(I84&gt;10,I84&lt;=15),"&gt; 10 and &lt;=15",IF(I84&gt;15,"More than 15","")))))</f>
        <v>n/a</v>
      </c>
      <c r="K84" s="68"/>
      <c r="L84" s="68"/>
    </row>
    <row r="85" spans="1:12" x14ac:dyDescent="0.35">
      <c r="A85" s="1">
        <f>'2. Inputs'!A85</f>
        <v>0</v>
      </c>
      <c r="B85" s="1">
        <f>IF('3. Results'!$C$4="Yes",'2. Inputs'!B85,IF(D85="Yes","",'2. Inputs'!B85))</f>
        <v>0</v>
      </c>
      <c r="C85" s="61" t="b">
        <f t="shared" si="1"/>
        <v>0</v>
      </c>
      <c r="D85" s="61">
        <f>'2. Inputs'!L85</f>
        <v>0</v>
      </c>
      <c r="E85" s="63" t="e">
        <f>IF('2. Inputs'!E85="Hourly rate",'2. Inputs'!H85,'2. Inputs'!G85/52/'2. Inputs'!F85)</f>
        <v>#DIV/0!</v>
      </c>
      <c r="F85" s="63" t="str">
        <f>IF(AND('2. Inputs'!G85=0,'2. Inputs'!H85=0),"",IF('2. Inputs'!E85&lt;&gt;"Hourly rate",'2. Inputs'!G85/('2. Inputs'!F85/'2. Inputs'!$B$3),'2. Inputs'!H85*'2. Inputs'!$B$3*52))</f>
        <v/>
      </c>
      <c r="G85" s="63">
        <f>'2. Inputs'!I85+'2. Inputs'!J85</f>
        <v>0</v>
      </c>
      <c r="H85" s="65" t="e">
        <f>IF('2. Inputs'!D85&gt;0,'2. Inputs'!D85,Calculations!G85+Calculations!F85)</f>
        <v>#VALUE!</v>
      </c>
      <c r="I85" s="66">
        <f ca="1">(TODAY()-'2. Inputs'!K85)/365</f>
        <v>124.95616438356164</v>
      </c>
      <c r="J85" s="1" t="str">
        <f>IF(ISBLANK('2. Inputs'!K85),"n/a",IF(I85&lt;=5,"5 or less",IF(AND(I85&gt;5,I85&lt;=10),"&gt; 5 and &lt;= 10",IF(AND(I85&gt;10,I85&lt;=15),"&gt; 10 and &lt;=15",IF(I85&gt;15,"More than 15","")))))</f>
        <v>n/a</v>
      </c>
      <c r="K85" s="68"/>
      <c r="L85" s="68"/>
    </row>
    <row r="86" spans="1:12" x14ac:dyDescent="0.35">
      <c r="A86" s="1">
        <f>'2. Inputs'!A86</f>
        <v>0</v>
      </c>
      <c r="B86" s="1">
        <f>IF('3. Results'!$C$4="Yes",'2. Inputs'!B86,IF(D86="Yes","",'2. Inputs'!B86))</f>
        <v>0</v>
      </c>
      <c r="C86" s="61" t="b">
        <f t="shared" si="1"/>
        <v>0</v>
      </c>
      <c r="D86" s="61">
        <f>'2. Inputs'!L86</f>
        <v>0</v>
      </c>
      <c r="E86" s="63" t="e">
        <f>IF('2. Inputs'!E86="Hourly rate",'2. Inputs'!H86,'2. Inputs'!G86/52/'2. Inputs'!F86)</f>
        <v>#DIV/0!</v>
      </c>
      <c r="F86" s="63" t="str">
        <f>IF(AND('2. Inputs'!G86=0,'2. Inputs'!H86=0),"",IF('2. Inputs'!E86&lt;&gt;"Hourly rate",'2. Inputs'!G86/('2. Inputs'!F86/'2. Inputs'!$B$3),'2. Inputs'!H86*'2. Inputs'!$B$3*52))</f>
        <v/>
      </c>
      <c r="G86" s="63">
        <f>'2. Inputs'!I86+'2. Inputs'!J86</f>
        <v>0</v>
      </c>
      <c r="H86" s="65" t="e">
        <f>IF('2. Inputs'!D86&gt;0,'2. Inputs'!D86,Calculations!G86+Calculations!F86)</f>
        <v>#VALUE!</v>
      </c>
      <c r="I86" s="66">
        <f ca="1">(TODAY()-'2. Inputs'!K86)/365</f>
        <v>124.95616438356164</v>
      </c>
      <c r="J86" s="1" t="str">
        <f>IF(ISBLANK('2. Inputs'!K86),"n/a",IF(I86&lt;=5,"5 or less",IF(AND(I86&gt;5,I86&lt;=10),"&gt; 5 and &lt;= 10",IF(AND(I86&gt;10,I86&lt;=15),"&gt; 10 and &lt;=15",IF(I86&gt;15,"More than 15","")))))</f>
        <v>n/a</v>
      </c>
      <c r="K86" s="68"/>
      <c r="L86" s="68"/>
    </row>
    <row r="87" spans="1:12" x14ac:dyDescent="0.35">
      <c r="A87" s="1">
        <f>'2. Inputs'!A87</f>
        <v>0</v>
      </c>
      <c r="B87" s="1">
        <f>IF('3. Results'!$C$4="Yes",'2. Inputs'!B87,IF(D87="Yes","",'2. Inputs'!B87))</f>
        <v>0</v>
      </c>
      <c r="C87" s="61" t="b">
        <f t="shared" si="1"/>
        <v>0</v>
      </c>
      <c r="D87" s="61">
        <f>'2. Inputs'!L87</f>
        <v>0</v>
      </c>
      <c r="E87" s="63" t="e">
        <f>IF('2. Inputs'!E87="Hourly rate",'2. Inputs'!H87,'2. Inputs'!G87/52/'2. Inputs'!F87)</f>
        <v>#DIV/0!</v>
      </c>
      <c r="F87" s="63" t="str">
        <f>IF(AND('2. Inputs'!G87=0,'2. Inputs'!H87=0),"",IF('2. Inputs'!E87&lt;&gt;"Hourly rate",'2. Inputs'!G87/('2. Inputs'!F87/'2. Inputs'!$B$3),'2. Inputs'!H87*'2. Inputs'!$B$3*52))</f>
        <v/>
      </c>
      <c r="G87" s="63">
        <f>'2. Inputs'!I87+'2. Inputs'!J87</f>
        <v>0</v>
      </c>
      <c r="H87" s="65" t="e">
        <f>IF('2. Inputs'!D87&gt;0,'2. Inputs'!D87,Calculations!G87+Calculations!F87)</f>
        <v>#VALUE!</v>
      </c>
      <c r="I87" s="66">
        <f ca="1">(TODAY()-'2. Inputs'!K87)/365</f>
        <v>124.95616438356164</v>
      </c>
      <c r="J87" s="1" t="str">
        <f>IF(ISBLANK('2. Inputs'!K87),"n/a",IF(I87&lt;=5,"5 or less",IF(AND(I87&gt;5,I87&lt;=10),"&gt; 5 and &lt;= 10",IF(AND(I87&gt;10,I87&lt;=15),"&gt; 10 and &lt;=15",IF(I87&gt;15,"More than 15","")))))</f>
        <v>n/a</v>
      </c>
      <c r="K87" s="68"/>
      <c r="L87" s="68"/>
    </row>
    <row r="88" spans="1:12" x14ac:dyDescent="0.35">
      <c r="A88" s="1">
        <f>'2. Inputs'!A88</f>
        <v>0</v>
      </c>
      <c r="B88" s="1">
        <f>IF('3. Results'!$C$4="Yes",'2. Inputs'!B88,IF(D88="Yes","",'2. Inputs'!B88))</f>
        <v>0</v>
      </c>
      <c r="C88" s="61" t="b">
        <f t="shared" si="1"/>
        <v>0</v>
      </c>
      <c r="D88" s="61">
        <f>'2. Inputs'!L88</f>
        <v>0</v>
      </c>
      <c r="E88" s="63" t="e">
        <f>IF('2. Inputs'!E88="Hourly rate",'2. Inputs'!H88,'2. Inputs'!G88/52/'2. Inputs'!F88)</f>
        <v>#DIV/0!</v>
      </c>
      <c r="F88" s="63" t="str">
        <f>IF(AND('2. Inputs'!G88=0,'2. Inputs'!H88=0),"",IF('2. Inputs'!E88&lt;&gt;"Hourly rate",'2. Inputs'!G88/('2. Inputs'!F88/'2. Inputs'!$B$3),'2. Inputs'!H88*'2. Inputs'!$B$3*52))</f>
        <v/>
      </c>
      <c r="G88" s="63">
        <f>'2. Inputs'!I88+'2. Inputs'!J88</f>
        <v>0</v>
      </c>
      <c r="H88" s="65" t="e">
        <f>IF('2. Inputs'!D88&gt;0,'2. Inputs'!D88,Calculations!G88+Calculations!F88)</f>
        <v>#VALUE!</v>
      </c>
      <c r="I88" s="66">
        <f ca="1">(TODAY()-'2. Inputs'!K88)/365</f>
        <v>124.95616438356164</v>
      </c>
      <c r="J88" s="1" t="str">
        <f>IF(ISBLANK('2. Inputs'!K88),"n/a",IF(I88&lt;=5,"5 or less",IF(AND(I88&gt;5,I88&lt;=10),"&gt; 5 and &lt;= 10",IF(AND(I88&gt;10,I88&lt;=15),"&gt; 10 and &lt;=15",IF(I88&gt;15,"More than 15","")))))</f>
        <v>n/a</v>
      </c>
      <c r="K88" s="68"/>
      <c r="L88" s="68"/>
    </row>
    <row r="89" spans="1:12" x14ac:dyDescent="0.35">
      <c r="A89" s="1">
        <f>'2. Inputs'!A89</f>
        <v>0</v>
      </c>
      <c r="B89" s="1">
        <f>IF('3. Results'!$C$4="Yes",'2. Inputs'!B89,IF(D89="Yes","",'2. Inputs'!B89))</f>
        <v>0</v>
      </c>
      <c r="C89" s="61" t="b">
        <f t="shared" si="1"/>
        <v>0</v>
      </c>
      <c r="D89" s="61">
        <f>'2. Inputs'!L89</f>
        <v>0</v>
      </c>
      <c r="E89" s="63" t="e">
        <f>IF('2. Inputs'!E89="Hourly rate",'2. Inputs'!H89,'2. Inputs'!G89/52/'2. Inputs'!F89)</f>
        <v>#DIV/0!</v>
      </c>
      <c r="F89" s="63" t="str">
        <f>IF(AND('2. Inputs'!G89=0,'2. Inputs'!H89=0),"",IF('2. Inputs'!E89&lt;&gt;"Hourly rate",'2. Inputs'!G89/('2. Inputs'!F89/'2. Inputs'!$B$3),'2. Inputs'!H89*'2. Inputs'!$B$3*52))</f>
        <v/>
      </c>
      <c r="G89" s="63">
        <f>'2. Inputs'!I89+'2. Inputs'!J89</f>
        <v>0</v>
      </c>
      <c r="H89" s="65" t="e">
        <f>IF('2. Inputs'!D89&gt;0,'2. Inputs'!D89,Calculations!G89+Calculations!F89)</f>
        <v>#VALUE!</v>
      </c>
      <c r="I89" s="66">
        <f ca="1">(TODAY()-'2. Inputs'!K89)/365</f>
        <v>124.95616438356164</v>
      </c>
      <c r="J89" s="1" t="str">
        <f>IF(ISBLANK('2. Inputs'!K89),"n/a",IF(I89&lt;=5,"5 or less",IF(AND(I89&gt;5,I89&lt;=10),"&gt; 5 and &lt;= 10",IF(AND(I89&gt;10,I89&lt;=15),"&gt; 10 and &lt;=15",IF(I89&gt;15,"More than 15","")))))</f>
        <v>n/a</v>
      </c>
      <c r="K89" s="68"/>
      <c r="L89" s="68"/>
    </row>
    <row r="90" spans="1:12" x14ac:dyDescent="0.35">
      <c r="A90" s="1">
        <f>'2. Inputs'!A90</f>
        <v>0</v>
      </c>
      <c r="B90" s="1">
        <f>IF('3. Results'!$C$4="Yes",'2. Inputs'!B90,IF(D90="Yes","",'2. Inputs'!B90))</f>
        <v>0</v>
      </c>
      <c r="C90" s="61" t="b">
        <f t="shared" si="1"/>
        <v>0</v>
      </c>
      <c r="D90" s="61">
        <f>'2. Inputs'!L90</f>
        <v>0</v>
      </c>
      <c r="E90" s="63" t="e">
        <f>IF('2. Inputs'!E90="Hourly rate",'2. Inputs'!H90,'2. Inputs'!G90/52/'2. Inputs'!F90)</f>
        <v>#DIV/0!</v>
      </c>
      <c r="F90" s="63" t="str">
        <f>IF(AND('2. Inputs'!G90=0,'2. Inputs'!H90=0),"",IF('2. Inputs'!E90&lt;&gt;"Hourly rate",'2. Inputs'!G90/('2. Inputs'!F90/'2. Inputs'!$B$3),'2. Inputs'!H90*'2. Inputs'!$B$3*52))</f>
        <v/>
      </c>
      <c r="G90" s="63">
        <f>'2. Inputs'!I90+'2. Inputs'!J90</f>
        <v>0</v>
      </c>
      <c r="H90" s="65" t="e">
        <f>IF('2. Inputs'!D90&gt;0,'2. Inputs'!D90,Calculations!G90+Calculations!F90)</f>
        <v>#VALUE!</v>
      </c>
      <c r="I90" s="66">
        <f ca="1">(TODAY()-'2. Inputs'!K90)/365</f>
        <v>124.95616438356164</v>
      </c>
      <c r="J90" s="1" t="str">
        <f>IF(ISBLANK('2. Inputs'!K90),"n/a",IF(I90&lt;=5,"5 or less",IF(AND(I90&gt;5,I90&lt;=10),"&gt; 5 and &lt;= 10",IF(AND(I90&gt;10,I90&lt;=15),"&gt; 10 and &lt;=15",IF(I90&gt;15,"More than 15","")))))</f>
        <v>n/a</v>
      </c>
      <c r="K90" s="68"/>
      <c r="L90" s="68"/>
    </row>
    <row r="91" spans="1:12" x14ac:dyDescent="0.35">
      <c r="A91" s="1">
        <f>'2. Inputs'!A91</f>
        <v>0</v>
      </c>
      <c r="B91" s="1">
        <f>IF('3. Results'!$C$4="Yes",'2. Inputs'!B91,IF(D91="Yes","",'2. Inputs'!B91))</f>
        <v>0</v>
      </c>
      <c r="C91" s="61" t="b">
        <f t="shared" si="1"/>
        <v>0</v>
      </c>
      <c r="D91" s="61">
        <f>'2. Inputs'!L91</f>
        <v>0</v>
      </c>
      <c r="E91" s="63" t="e">
        <f>IF('2. Inputs'!E91="Hourly rate",'2. Inputs'!H91,'2. Inputs'!G91/52/'2. Inputs'!F91)</f>
        <v>#DIV/0!</v>
      </c>
      <c r="F91" s="63" t="str">
        <f>IF(AND('2. Inputs'!G91=0,'2. Inputs'!H91=0),"",IF('2. Inputs'!E91&lt;&gt;"Hourly rate",'2. Inputs'!G91/('2. Inputs'!F91/'2. Inputs'!$B$3),'2. Inputs'!H91*'2. Inputs'!$B$3*52))</f>
        <v/>
      </c>
      <c r="G91" s="63">
        <f>'2. Inputs'!I91+'2. Inputs'!J91</f>
        <v>0</v>
      </c>
      <c r="H91" s="65" t="e">
        <f>IF('2. Inputs'!D91&gt;0,'2. Inputs'!D91,Calculations!G91+Calculations!F91)</f>
        <v>#VALUE!</v>
      </c>
      <c r="I91" s="66">
        <f ca="1">(TODAY()-'2. Inputs'!K91)/365</f>
        <v>124.95616438356164</v>
      </c>
      <c r="J91" s="1" t="str">
        <f>IF(ISBLANK('2. Inputs'!K91),"n/a",IF(I91&lt;=5,"5 or less",IF(AND(I91&gt;5,I91&lt;=10),"&gt; 5 and &lt;= 10",IF(AND(I91&gt;10,I91&lt;=15),"&gt; 10 and &lt;=15",IF(I91&gt;15,"More than 15","")))))</f>
        <v>n/a</v>
      </c>
      <c r="K91" s="68"/>
      <c r="L91" s="68"/>
    </row>
    <row r="92" spans="1:12" x14ac:dyDescent="0.35">
      <c r="A92" s="1">
        <f>'2. Inputs'!A92</f>
        <v>0</v>
      </c>
      <c r="B92" s="1">
        <f>IF('3. Results'!$C$4="Yes",'2. Inputs'!B92,IF(D92="Yes","",'2. Inputs'!B92))</f>
        <v>0</v>
      </c>
      <c r="C92" s="61" t="b">
        <f t="shared" si="1"/>
        <v>0</v>
      </c>
      <c r="D92" s="61">
        <f>'2. Inputs'!L92</f>
        <v>0</v>
      </c>
      <c r="E92" s="63" t="e">
        <f>IF('2. Inputs'!E92="Hourly rate",'2. Inputs'!H92,'2. Inputs'!G92/52/'2. Inputs'!F92)</f>
        <v>#DIV/0!</v>
      </c>
      <c r="F92" s="63" t="str">
        <f>IF(AND('2. Inputs'!G92=0,'2. Inputs'!H92=0),"",IF('2. Inputs'!E92&lt;&gt;"Hourly rate",'2. Inputs'!G92/('2. Inputs'!F92/'2. Inputs'!$B$3),'2. Inputs'!H92*'2. Inputs'!$B$3*52))</f>
        <v/>
      </c>
      <c r="G92" s="63">
        <f>'2. Inputs'!I92+'2. Inputs'!J92</f>
        <v>0</v>
      </c>
      <c r="H92" s="65" t="e">
        <f>IF('2. Inputs'!D92&gt;0,'2. Inputs'!D92,Calculations!G92+Calculations!F92)</f>
        <v>#VALUE!</v>
      </c>
      <c r="I92" s="66">
        <f ca="1">(TODAY()-'2. Inputs'!K92)/365</f>
        <v>124.95616438356164</v>
      </c>
      <c r="J92" s="1" t="str">
        <f>IF(ISBLANK('2. Inputs'!K92),"n/a",IF(I92&lt;=5,"5 or less",IF(AND(I92&gt;5,I92&lt;=10),"&gt; 5 and &lt;= 10",IF(AND(I92&gt;10,I92&lt;=15),"&gt; 10 and &lt;=15",IF(I92&gt;15,"More than 15","")))))</f>
        <v>n/a</v>
      </c>
      <c r="K92" s="68"/>
      <c r="L92" s="68"/>
    </row>
    <row r="93" spans="1:12" x14ac:dyDescent="0.35">
      <c r="A93" s="1">
        <f>'2. Inputs'!A93</f>
        <v>0</v>
      </c>
      <c r="B93" s="1">
        <f>IF('3. Results'!$C$4="Yes",'2. Inputs'!B93,IF(D93="Yes","",'2. Inputs'!B93))</f>
        <v>0</v>
      </c>
      <c r="C93" s="61" t="b">
        <f t="shared" si="1"/>
        <v>0</v>
      </c>
      <c r="D93" s="61">
        <f>'2. Inputs'!L93</f>
        <v>0</v>
      </c>
      <c r="E93" s="63" t="e">
        <f>IF('2. Inputs'!E93="Hourly rate",'2. Inputs'!H93,'2. Inputs'!G93/52/'2. Inputs'!F93)</f>
        <v>#DIV/0!</v>
      </c>
      <c r="F93" s="63" t="str">
        <f>IF(AND('2. Inputs'!G93=0,'2. Inputs'!H93=0),"",IF('2. Inputs'!E93&lt;&gt;"Hourly rate",'2. Inputs'!G93/('2. Inputs'!F93/'2. Inputs'!$B$3),'2. Inputs'!H93*'2. Inputs'!$B$3*52))</f>
        <v/>
      </c>
      <c r="G93" s="63">
        <f>'2. Inputs'!I93+'2. Inputs'!J93</f>
        <v>0</v>
      </c>
      <c r="H93" s="65" t="e">
        <f>IF('2. Inputs'!D93&gt;0,'2. Inputs'!D93,Calculations!G93+Calculations!F93)</f>
        <v>#VALUE!</v>
      </c>
      <c r="I93" s="66">
        <f ca="1">(TODAY()-'2. Inputs'!K93)/365</f>
        <v>124.95616438356164</v>
      </c>
      <c r="J93" s="1" t="str">
        <f>IF(ISBLANK('2. Inputs'!K93),"n/a",IF(I93&lt;=5,"5 or less",IF(AND(I93&gt;5,I93&lt;=10),"&gt; 5 and &lt;= 10",IF(AND(I93&gt;10,I93&lt;=15),"&gt; 10 and &lt;=15",IF(I93&gt;15,"More than 15","")))))</f>
        <v>n/a</v>
      </c>
      <c r="K93" s="68"/>
      <c r="L93" s="68"/>
    </row>
    <row r="94" spans="1:12" x14ac:dyDescent="0.35">
      <c r="A94" s="1">
        <f>'2. Inputs'!A94</f>
        <v>0</v>
      </c>
      <c r="B94" s="1">
        <f>IF('3. Results'!$C$4="Yes",'2. Inputs'!B94,IF(D94="Yes","",'2. Inputs'!B94))</f>
        <v>0</v>
      </c>
      <c r="C94" s="61" t="b">
        <f t="shared" si="1"/>
        <v>0</v>
      </c>
      <c r="D94" s="61">
        <f>'2. Inputs'!L94</f>
        <v>0</v>
      </c>
      <c r="E94" s="63" t="e">
        <f>IF('2. Inputs'!E94="Hourly rate",'2. Inputs'!H94,'2. Inputs'!G94/52/'2. Inputs'!F94)</f>
        <v>#DIV/0!</v>
      </c>
      <c r="F94" s="63" t="str">
        <f>IF(AND('2. Inputs'!G94=0,'2. Inputs'!H94=0),"",IF('2. Inputs'!E94&lt;&gt;"Hourly rate",'2. Inputs'!G94/('2. Inputs'!F94/'2. Inputs'!$B$3),'2. Inputs'!H94*'2. Inputs'!$B$3*52))</f>
        <v/>
      </c>
      <c r="G94" s="63">
        <f>'2. Inputs'!I94+'2. Inputs'!J94</f>
        <v>0</v>
      </c>
      <c r="H94" s="65" t="e">
        <f>IF('2. Inputs'!D94&gt;0,'2. Inputs'!D94,Calculations!G94+Calculations!F94)</f>
        <v>#VALUE!</v>
      </c>
      <c r="I94" s="66">
        <f ca="1">(TODAY()-'2. Inputs'!K94)/365</f>
        <v>124.95616438356164</v>
      </c>
      <c r="J94" s="1" t="str">
        <f>IF(ISBLANK('2. Inputs'!K94),"n/a",IF(I94&lt;=5,"5 or less",IF(AND(I94&gt;5,I94&lt;=10),"&gt; 5 and &lt;= 10",IF(AND(I94&gt;10,I94&lt;=15),"&gt; 10 and &lt;=15",IF(I94&gt;15,"More than 15","")))))</f>
        <v>n/a</v>
      </c>
      <c r="K94" s="68"/>
      <c r="L94" s="68"/>
    </row>
    <row r="95" spans="1:12" x14ac:dyDescent="0.35">
      <c r="A95" s="1">
        <f>'2. Inputs'!A95</f>
        <v>0</v>
      </c>
      <c r="B95" s="1">
        <f>IF('3. Results'!$C$4="Yes",'2. Inputs'!B95,IF(D95="Yes","",'2. Inputs'!B95))</f>
        <v>0</v>
      </c>
      <c r="C95" s="61" t="b">
        <f t="shared" si="1"/>
        <v>0</v>
      </c>
      <c r="D95" s="61">
        <f>'2. Inputs'!L95</f>
        <v>0</v>
      </c>
      <c r="E95" s="63" t="e">
        <f>IF('2. Inputs'!E95="Hourly rate",'2. Inputs'!H95,'2. Inputs'!G95/52/'2. Inputs'!F95)</f>
        <v>#DIV/0!</v>
      </c>
      <c r="F95" s="63" t="str">
        <f>IF(AND('2. Inputs'!G95=0,'2. Inputs'!H95=0),"",IF('2. Inputs'!E95&lt;&gt;"Hourly rate",'2. Inputs'!G95/('2. Inputs'!F95/'2. Inputs'!$B$3),'2. Inputs'!H95*'2. Inputs'!$B$3*52))</f>
        <v/>
      </c>
      <c r="G95" s="63">
        <f>'2. Inputs'!I95+'2. Inputs'!J95</f>
        <v>0</v>
      </c>
      <c r="H95" s="65" t="e">
        <f>IF('2. Inputs'!D95&gt;0,'2. Inputs'!D95,Calculations!G95+Calculations!F95)</f>
        <v>#VALUE!</v>
      </c>
      <c r="I95" s="66">
        <f ca="1">(TODAY()-'2. Inputs'!K95)/365</f>
        <v>124.95616438356164</v>
      </c>
      <c r="J95" s="1" t="str">
        <f>IF(ISBLANK('2. Inputs'!K95),"n/a",IF(I95&lt;=5,"5 or less",IF(AND(I95&gt;5,I95&lt;=10),"&gt; 5 and &lt;= 10",IF(AND(I95&gt;10,I95&lt;=15),"&gt; 10 and &lt;=15",IF(I95&gt;15,"More than 15","")))))</f>
        <v>n/a</v>
      </c>
      <c r="K95" s="68"/>
      <c r="L95" s="68"/>
    </row>
    <row r="96" spans="1:12" x14ac:dyDescent="0.35">
      <c r="A96" s="1">
        <f>'2. Inputs'!A96</f>
        <v>0</v>
      </c>
      <c r="B96" s="1">
        <f>IF('3. Results'!$C$4="Yes",'2. Inputs'!B96,IF(D96="Yes","",'2. Inputs'!B96))</f>
        <v>0</v>
      </c>
      <c r="C96" s="61" t="b">
        <f t="shared" si="1"/>
        <v>0</v>
      </c>
      <c r="D96" s="61">
        <f>'2. Inputs'!L96</f>
        <v>0</v>
      </c>
      <c r="E96" s="63" t="e">
        <f>IF('2. Inputs'!E96="Hourly rate",'2. Inputs'!H96,'2. Inputs'!G96/52/'2. Inputs'!F96)</f>
        <v>#DIV/0!</v>
      </c>
      <c r="F96" s="63" t="str">
        <f>IF(AND('2. Inputs'!G96=0,'2. Inputs'!H96=0),"",IF('2. Inputs'!E96&lt;&gt;"Hourly rate",'2. Inputs'!G96/('2. Inputs'!F96/'2. Inputs'!$B$3),'2. Inputs'!H96*'2. Inputs'!$B$3*52))</f>
        <v/>
      </c>
      <c r="G96" s="63">
        <f>'2. Inputs'!I96+'2. Inputs'!J96</f>
        <v>0</v>
      </c>
      <c r="H96" s="65" t="e">
        <f>IF('2. Inputs'!D96&gt;0,'2. Inputs'!D96,Calculations!G96+Calculations!F96)</f>
        <v>#VALUE!</v>
      </c>
      <c r="I96" s="66">
        <f ca="1">(TODAY()-'2. Inputs'!K96)/365</f>
        <v>124.95616438356164</v>
      </c>
      <c r="J96" s="1" t="str">
        <f>IF(ISBLANK('2. Inputs'!K96),"n/a",IF(I96&lt;=5,"5 or less",IF(AND(I96&gt;5,I96&lt;=10),"&gt; 5 and &lt;= 10",IF(AND(I96&gt;10,I96&lt;=15),"&gt; 10 and &lt;=15",IF(I96&gt;15,"More than 15","")))))</f>
        <v>n/a</v>
      </c>
      <c r="K96" s="68"/>
      <c r="L96" s="68"/>
    </row>
    <row r="97" spans="1:12" x14ac:dyDescent="0.35">
      <c r="A97" s="1">
        <f>'2. Inputs'!A97</f>
        <v>0</v>
      </c>
      <c r="B97" s="1">
        <f>IF('3. Results'!$C$4="Yes",'2. Inputs'!B97,IF(D97="Yes","",'2. Inputs'!B97))</f>
        <v>0</v>
      </c>
      <c r="C97" s="61" t="b">
        <f t="shared" si="1"/>
        <v>0</v>
      </c>
      <c r="D97" s="61">
        <f>'2. Inputs'!L97</f>
        <v>0</v>
      </c>
      <c r="E97" s="63" t="e">
        <f>IF('2. Inputs'!E97="Hourly rate",'2. Inputs'!H97,'2. Inputs'!G97/52/'2. Inputs'!F97)</f>
        <v>#DIV/0!</v>
      </c>
      <c r="F97" s="63" t="str">
        <f>IF(AND('2. Inputs'!G97=0,'2. Inputs'!H97=0),"",IF('2. Inputs'!E97&lt;&gt;"Hourly rate",'2. Inputs'!G97/('2. Inputs'!F97/'2. Inputs'!$B$3),'2. Inputs'!H97*'2. Inputs'!$B$3*52))</f>
        <v/>
      </c>
      <c r="G97" s="63">
        <f>'2. Inputs'!I97+'2. Inputs'!J97</f>
        <v>0</v>
      </c>
      <c r="H97" s="65" t="e">
        <f>IF('2. Inputs'!D97&gt;0,'2. Inputs'!D97,Calculations!G97+Calculations!F97)</f>
        <v>#VALUE!</v>
      </c>
      <c r="I97" s="66">
        <f ca="1">(TODAY()-'2. Inputs'!K97)/365</f>
        <v>124.95616438356164</v>
      </c>
      <c r="J97" s="1" t="str">
        <f>IF(ISBLANK('2. Inputs'!K97),"n/a",IF(I97&lt;=5,"5 or less",IF(AND(I97&gt;5,I97&lt;=10),"&gt; 5 and &lt;= 10",IF(AND(I97&gt;10,I97&lt;=15),"&gt; 10 and &lt;=15",IF(I97&gt;15,"More than 15","")))))</f>
        <v>n/a</v>
      </c>
      <c r="K97" s="68"/>
      <c r="L97" s="68"/>
    </row>
    <row r="98" spans="1:12" x14ac:dyDescent="0.35">
      <c r="A98" s="1">
        <f>'2. Inputs'!A98</f>
        <v>0</v>
      </c>
      <c r="B98" s="1">
        <f>IF('3. Results'!$C$4="Yes",'2. Inputs'!B98,IF(D98="Yes","",'2. Inputs'!B98))</f>
        <v>0</v>
      </c>
      <c r="C98" s="61" t="b">
        <f t="shared" si="1"/>
        <v>0</v>
      </c>
      <c r="D98" s="61">
        <f>'2. Inputs'!L98</f>
        <v>0</v>
      </c>
      <c r="E98" s="63" t="e">
        <f>IF('2. Inputs'!E98="Hourly rate",'2. Inputs'!H98,'2. Inputs'!G98/52/'2. Inputs'!F98)</f>
        <v>#DIV/0!</v>
      </c>
      <c r="F98" s="63" t="str">
        <f>IF(AND('2. Inputs'!G98=0,'2. Inputs'!H98=0),"",IF('2. Inputs'!E98&lt;&gt;"Hourly rate",'2. Inputs'!G98/('2. Inputs'!F98/'2. Inputs'!$B$3),'2. Inputs'!H98*'2. Inputs'!$B$3*52))</f>
        <v/>
      </c>
      <c r="G98" s="63">
        <f>'2. Inputs'!I98+'2. Inputs'!J98</f>
        <v>0</v>
      </c>
      <c r="H98" s="65" t="e">
        <f>IF('2. Inputs'!D98&gt;0,'2. Inputs'!D98,Calculations!G98+Calculations!F98)</f>
        <v>#VALUE!</v>
      </c>
      <c r="I98" s="66">
        <f ca="1">(TODAY()-'2. Inputs'!K98)/365</f>
        <v>124.95616438356164</v>
      </c>
      <c r="J98" s="1" t="str">
        <f>IF(ISBLANK('2. Inputs'!K98),"n/a",IF(I98&lt;=5,"5 or less",IF(AND(I98&gt;5,I98&lt;=10),"&gt; 5 and &lt;= 10",IF(AND(I98&gt;10,I98&lt;=15),"&gt; 10 and &lt;=15",IF(I98&gt;15,"More than 15","")))))</f>
        <v>n/a</v>
      </c>
      <c r="K98" s="68"/>
      <c r="L98" s="68"/>
    </row>
    <row r="99" spans="1:12" x14ac:dyDescent="0.35">
      <c r="A99" s="1">
        <f>'2. Inputs'!A99</f>
        <v>0</v>
      </c>
      <c r="B99" s="1">
        <f>IF('3. Results'!$C$4="Yes",'2. Inputs'!B99,IF(D99="Yes","",'2. Inputs'!B99))</f>
        <v>0</v>
      </c>
      <c r="C99" s="61" t="b">
        <f t="shared" si="1"/>
        <v>0</v>
      </c>
      <c r="D99" s="61">
        <f>'2. Inputs'!L99</f>
        <v>0</v>
      </c>
      <c r="E99" s="63" t="e">
        <f>IF('2. Inputs'!E99="Hourly rate",'2. Inputs'!H99,'2. Inputs'!G99/52/'2. Inputs'!F99)</f>
        <v>#DIV/0!</v>
      </c>
      <c r="F99" s="63" t="str">
        <f>IF(AND('2. Inputs'!G99=0,'2. Inputs'!H99=0),"",IF('2. Inputs'!E99&lt;&gt;"Hourly rate",'2. Inputs'!G99/('2. Inputs'!F99/'2. Inputs'!$B$3),'2. Inputs'!H99*'2. Inputs'!$B$3*52))</f>
        <v/>
      </c>
      <c r="G99" s="63">
        <f>'2. Inputs'!I99+'2. Inputs'!J99</f>
        <v>0</v>
      </c>
      <c r="H99" s="65" t="e">
        <f>IF('2. Inputs'!D99&gt;0,'2. Inputs'!D99,Calculations!G99+Calculations!F99)</f>
        <v>#VALUE!</v>
      </c>
      <c r="I99" s="66">
        <f ca="1">(TODAY()-'2. Inputs'!K99)/365</f>
        <v>124.95616438356164</v>
      </c>
      <c r="J99" s="1" t="str">
        <f>IF(ISBLANK('2. Inputs'!K99),"n/a",IF(I99&lt;=5,"5 or less",IF(AND(I99&gt;5,I99&lt;=10),"&gt; 5 and &lt;= 10",IF(AND(I99&gt;10,I99&lt;=15),"&gt; 10 and &lt;=15",IF(I99&gt;15,"More than 15","")))))</f>
        <v>n/a</v>
      </c>
      <c r="K99" s="68"/>
      <c r="L99" s="68"/>
    </row>
    <row r="100" spans="1:12" x14ac:dyDescent="0.35">
      <c r="A100" s="1">
        <f>'2. Inputs'!A100</f>
        <v>0</v>
      </c>
      <c r="B100" s="1">
        <f>IF('3. Results'!$C$4="Yes",'2. Inputs'!B100,IF(D100="Yes","",'2. Inputs'!B100))</f>
        <v>0</v>
      </c>
      <c r="C100" s="61" t="b">
        <f t="shared" si="1"/>
        <v>0</v>
      </c>
      <c r="D100" s="61">
        <f>'2. Inputs'!L100</f>
        <v>0</v>
      </c>
      <c r="E100" s="63" t="e">
        <f>IF('2. Inputs'!E100="Hourly rate",'2. Inputs'!H100,'2. Inputs'!G100/52/'2. Inputs'!F100)</f>
        <v>#DIV/0!</v>
      </c>
      <c r="F100" s="63" t="str">
        <f>IF(AND('2. Inputs'!G100=0,'2. Inputs'!H100=0),"",IF('2. Inputs'!E100&lt;&gt;"Hourly rate",'2. Inputs'!G100/('2. Inputs'!F100/'2. Inputs'!$B$3),'2. Inputs'!H100*'2. Inputs'!$B$3*52))</f>
        <v/>
      </c>
      <c r="G100" s="63">
        <f>'2. Inputs'!I100+'2. Inputs'!J100</f>
        <v>0</v>
      </c>
      <c r="H100" s="65" t="e">
        <f>IF('2. Inputs'!D100&gt;0,'2. Inputs'!D100,Calculations!G100+Calculations!F100)</f>
        <v>#VALUE!</v>
      </c>
      <c r="I100" s="66">
        <f ca="1">(TODAY()-'2. Inputs'!K100)/365</f>
        <v>124.95616438356164</v>
      </c>
      <c r="J100" s="1" t="str">
        <f>IF(ISBLANK('2. Inputs'!K100),"n/a",IF(I100&lt;=5,"5 or less",IF(AND(I100&gt;5,I100&lt;=10),"&gt; 5 and &lt;= 10",IF(AND(I100&gt;10,I100&lt;=15),"&gt; 10 and &lt;=15",IF(I100&gt;15,"More than 15","")))))</f>
        <v>n/a</v>
      </c>
      <c r="K100" s="68"/>
      <c r="L100" s="68"/>
    </row>
    <row r="101" spans="1:12" x14ac:dyDescent="0.35">
      <c r="A101" s="1">
        <f>'2. Inputs'!A101</f>
        <v>0</v>
      </c>
      <c r="B101" s="1">
        <f>IF('3. Results'!$C$4="Yes",'2. Inputs'!B101,IF(D101="Yes","",'2. Inputs'!B101))</f>
        <v>0</v>
      </c>
      <c r="C101" s="61" t="b">
        <f t="shared" si="1"/>
        <v>0</v>
      </c>
      <c r="D101" s="61">
        <f>'2. Inputs'!L101</f>
        <v>0</v>
      </c>
      <c r="E101" s="63" t="e">
        <f>IF('2. Inputs'!E101="Hourly rate",'2. Inputs'!H101,'2. Inputs'!G101/52/'2. Inputs'!F101)</f>
        <v>#DIV/0!</v>
      </c>
      <c r="F101" s="63" t="str">
        <f>IF(AND('2. Inputs'!G101=0,'2. Inputs'!H101=0),"",IF('2. Inputs'!E101&lt;&gt;"Hourly rate",'2. Inputs'!G101/('2. Inputs'!F101/'2. Inputs'!$B$3),'2. Inputs'!H101*'2. Inputs'!$B$3*52))</f>
        <v/>
      </c>
      <c r="G101" s="63">
        <f>'2. Inputs'!I101+'2. Inputs'!J101</f>
        <v>0</v>
      </c>
      <c r="H101" s="65" t="e">
        <f>IF('2. Inputs'!D101&gt;0,'2. Inputs'!D101,Calculations!G101+Calculations!F101)</f>
        <v>#VALUE!</v>
      </c>
      <c r="I101" s="66">
        <f ca="1">(TODAY()-'2. Inputs'!K101)/365</f>
        <v>124.95616438356164</v>
      </c>
      <c r="J101" s="1" t="str">
        <f>IF(ISBLANK('2. Inputs'!K101),"n/a",IF(I101&lt;=5,"5 or less",IF(AND(I101&gt;5,I101&lt;=10),"&gt; 5 and &lt;= 10",IF(AND(I101&gt;10,I101&lt;=15),"&gt; 10 and &lt;=15",IF(I101&gt;15,"More than 15","")))))</f>
        <v>n/a</v>
      </c>
      <c r="K101" s="68"/>
      <c r="L101" s="68"/>
    </row>
    <row r="102" spans="1:12" x14ac:dyDescent="0.35">
      <c r="A102" s="1">
        <f>'2. Inputs'!A102</f>
        <v>0</v>
      </c>
      <c r="B102" s="1">
        <f>IF('3. Results'!$C$4="Yes",'2. Inputs'!B102,IF(D102="Yes","",'2. Inputs'!B102))</f>
        <v>0</v>
      </c>
      <c r="C102" s="61" t="b">
        <f t="shared" si="1"/>
        <v>0</v>
      </c>
      <c r="D102" s="61">
        <f>'2. Inputs'!L102</f>
        <v>0</v>
      </c>
      <c r="E102" s="63" t="e">
        <f>IF('2. Inputs'!E102="Hourly rate",'2. Inputs'!H102,'2. Inputs'!G102/52/'2. Inputs'!F102)</f>
        <v>#DIV/0!</v>
      </c>
      <c r="F102" s="63" t="str">
        <f>IF(AND('2. Inputs'!G102=0,'2. Inputs'!H102=0),"",IF('2. Inputs'!E102&lt;&gt;"Hourly rate",'2. Inputs'!G102/('2. Inputs'!F102/'2. Inputs'!$B$3),'2. Inputs'!H102*'2. Inputs'!$B$3*52))</f>
        <v/>
      </c>
      <c r="G102" s="63">
        <f>'2. Inputs'!I102+'2. Inputs'!J102</f>
        <v>0</v>
      </c>
      <c r="H102" s="65" t="e">
        <f>IF('2. Inputs'!D102&gt;0,'2. Inputs'!D102,Calculations!G102+Calculations!F102)</f>
        <v>#VALUE!</v>
      </c>
      <c r="I102" s="66">
        <f ca="1">(TODAY()-'2. Inputs'!K102)/365</f>
        <v>124.95616438356164</v>
      </c>
      <c r="J102" s="1" t="str">
        <f>IF(ISBLANK('2. Inputs'!K102),"n/a",IF(I102&lt;=5,"5 or less",IF(AND(I102&gt;5,I102&lt;=10),"&gt; 5 and &lt;= 10",IF(AND(I102&gt;10,I102&lt;=15),"&gt; 10 and &lt;=15",IF(I102&gt;15,"More than 15","")))))</f>
        <v>n/a</v>
      </c>
      <c r="K102" s="68"/>
      <c r="L102" s="68"/>
    </row>
    <row r="103" spans="1:12" x14ac:dyDescent="0.35">
      <c r="A103" s="1">
        <f>'2. Inputs'!A103</f>
        <v>0</v>
      </c>
      <c r="B103" s="1">
        <f>IF('3. Results'!$C$4="Yes",'2. Inputs'!B103,IF(D103="Yes","",'2. Inputs'!B103))</f>
        <v>0</v>
      </c>
      <c r="C103" s="61" t="b">
        <f t="shared" si="1"/>
        <v>0</v>
      </c>
      <c r="D103" s="61">
        <f>'2. Inputs'!L103</f>
        <v>0</v>
      </c>
      <c r="E103" s="63" t="e">
        <f>IF('2. Inputs'!E103="Hourly rate",'2. Inputs'!H103,'2. Inputs'!G103/52/'2. Inputs'!F103)</f>
        <v>#DIV/0!</v>
      </c>
      <c r="F103" s="63" t="str">
        <f>IF(AND('2. Inputs'!G103=0,'2. Inputs'!H103=0),"",IF('2. Inputs'!E103&lt;&gt;"Hourly rate",'2. Inputs'!G103/('2. Inputs'!F103/'2. Inputs'!$B$3),'2. Inputs'!H103*'2. Inputs'!$B$3*52))</f>
        <v/>
      </c>
      <c r="G103" s="63">
        <f>'2. Inputs'!I103+'2. Inputs'!J103</f>
        <v>0</v>
      </c>
      <c r="H103" s="65" t="e">
        <f>IF('2. Inputs'!D103&gt;0,'2. Inputs'!D103,Calculations!G103+Calculations!F103)</f>
        <v>#VALUE!</v>
      </c>
      <c r="I103" s="66">
        <f ca="1">(TODAY()-'2. Inputs'!K103)/365</f>
        <v>124.95616438356164</v>
      </c>
      <c r="J103" s="1" t="str">
        <f>IF(ISBLANK('2. Inputs'!K103),"n/a",IF(I103&lt;=5,"5 or less",IF(AND(I103&gt;5,I103&lt;=10),"&gt; 5 and &lt;= 10",IF(AND(I103&gt;10,I103&lt;=15),"&gt; 10 and &lt;=15",IF(I103&gt;15,"More than 15","")))))</f>
        <v>n/a</v>
      </c>
      <c r="K103" s="68"/>
      <c r="L103" s="68"/>
    </row>
    <row r="104" spans="1:12" x14ac:dyDescent="0.35">
      <c r="A104" s="1">
        <f>'2. Inputs'!A104</f>
        <v>0</v>
      </c>
      <c r="B104" s="1">
        <f>IF('3. Results'!$C$4="Yes",'2. Inputs'!B104,IF(D104="Yes","",'2. Inputs'!B104))</f>
        <v>0</v>
      </c>
      <c r="C104" s="61" t="b">
        <f t="shared" si="1"/>
        <v>0</v>
      </c>
      <c r="D104" s="61">
        <f>'2. Inputs'!L104</f>
        <v>0</v>
      </c>
      <c r="E104" s="63" t="e">
        <f>IF('2. Inputs'!E104="Hourly rate",'2. Inputs'!H104,'2. Inputs'!G104/52/'2. Inputs'!F104)</f>
        <v>#DIV/0!</v>
      </c>
      <c r="F104" s="63" t="str">
        <f>IF(AND('2. Inputs'!G104=0,'2. Inputs'!H104=0),"",IF('2. Inputs'!E104&lt;&gt;"Hourly rate",'2. Inputs'!G104/('2. Inputs'!F104/'2. Inputs'!$B$3),'2. Inputs'!H104*'2. Inputs'!$B$3*52))</f>
        <v/>
      </c>
      <c r="G104" s="63">
        <f>'2. Inputs'!I104+'2. Inputs'!J104</f>
        <v>0</v>
      </c>
      <c r="H104" s="65" t="e">
        <f>IF('2. Inputs'!D104&gt;0,'2. Inputs'!D104,Calculations!G104+Calculations!F104)</f>
        <v>#VALUE!</v>
      </c>
      <c r="I104" s="66">
        <f ca="1">(TODAY()-'2. Inputs'!K104)/365</f>
        <v>124.95616438356164</v>
      </c>
      <c r="J104" s="1" t="str">
        <f>IF(ISBLANK('2. Inputs'!K104),"n/a",IF(I104&lt;=5,"5 or less",IF(AND(I104&gt;5,I104&lt;=10),"&gt; 5 and &lt;= 10",IF(AND(I104&gt;10,I104&lt;=15),"&gt; 10 and &lt;=15",IF(I104&gt;15,"More than 15","")))))</f>
        <v>n/a</v>
      </c>
      <c r="K104" s="68"/>
      <c r="L104" s="68"/>
    </row>
    <row r="105" spans="1:12" x14ac:dyDescent="0.35">
      <c r="A105" s="1">
        <f>'2. Inputs'!A105</f>
        <v>0</v>
      </c>
      <c r="B105" s="1">
        <f>IF('3. Results'!$C$4="Yes",'2. Inputs'!B105,IF(D105="Yes","",'2. Inputs'!B105))</f>
        <v>0</v>
      </c>
      <c r="C105" s="61" t="b">
        <f t="shared" si="1"/>
        <v>0</v>
      </c>
      <c r="D105" s="61">
        <f>'2. Inputs'!L105</f>
        <v>0</v>
      </c>
      <c r="E105" s="63" t="e">
        <f>IF('2. Inputs'!E105="Hourly rate",'2. Inputs'!H105,'2. Inputs'!G105/52/'2. Inputs'!F105)</f>
        <v>#DIV/0!</v>
      </c>
      <c r="F105" s="63" t="str">
        <f>IF(AND('2. Inputs'!G105=0,'2. Inputs'!H105=0),"",IF('2. Inputs'!E105&lt;&gt;"Hourly rate",'2. Inputs'!G105/('2. Inputs'!F105/'2. Inputs'!$B$3),'2. Inputs'!H105*'2. Inputs'!$B$3*52))</f>
        <v/>
      </c>
      <c r="G105" s="63">
        <f>'2. Inputs'!I105+'2. Inputs'!J105</f>
        <v>0</v>
      </c>
      <c r="H105" s="65" t="e">
        <f>IF('2. Inputs'!D105&gt;0,'2. Inputs'!D105,Calculations!G105+Calculations!F105)</f>
        <v>#VALUE!</v>
      </c>
      <c r="I105" s="66">
        <f ca="1">(TODAY()-'2. Inputs'!K105)/365</f>
        <v>124.95616438356164</v>
      </c>
      <c r="J105" s="1" t="str">
        <f>IF(ISBLANK('2. Inputs'!K105),"n/a",IF(I105&lt;=5,"5 or less",IF(AND(I105&gt;5,I105&lt;=10),"&gt; 5 and &lt;= 10",IF(AND(I105&gt;10,I105&lt;=15),"&gt; 10 and &lt;=15",IF(I105&gt;15,"More than 15","")))))</f>
        <v>n/a</v>
      </c>
      <c r="K105" s="68"/>
      <c r="L105" s="68"/>
    </row>
    <row r="106" spans="1:12" x14ac:dyDescent="0.35">
      <c r="A106" s="1">
        <f>'2. Inputs'!A106</f>
        <v>0</v>
      </c>
      <c r="B106" s="1">
        <f>IF('3. Results'!$C$4="Yes",'2. Inputs'!B106,IF(D106="Yes","",'2. Inputs'!B106))</f>
        <v>0</v>
      </c>
      <c r="C106" s="61" t="b">
        <f t="shared" si="1"/>
        <v>0</v>
      </c>
      <c r="D106" s="61">
        <f>'2. Inputs'!L106</f>
        <v>0</v>
      </c>
      <c r="E106" s="63" t="e">
        <f>IF('2. Inputs'!E106="Hourly rate",'2. Inputs'!H106,'2. Inputs'!G106/52/'2. Inputs'!F106)</f>
        <v>#DIV/0!</v>
      </c>
      <c r="F106" s="63" t="str">
        <f>IF(AND('2. Inputs'!G106=0,'2. Inputs'!H106=0),"",IF('2. Inputs'!E106&lt;&gt;"Hourly rate",'2. Inputs'!G106/('2. Inputs'!F106/'2. Inputs'!$B$3),'2. Inputs'!H106*'2. Inputs'!$B$3*52))</f>
        <v/>
      </c>
      <c r="G106" s="63">
        <f>'2. Inputs'!I106+'2. Inputs'!J106</f>
        <v>0</v>
      </c>
      <c r="H106" s="65" t="e">
        <f>IF('2. Inputs'!D106&gt;0,'2. Inputs'!D106,Calculations!G106+Calculations!F106)</f>
        <v>#VALUE!</v>
      </c>
      <c r="I106" s="66">
        <f ca="1">(TODAY()-'2. Inputs'!K106)/365</f>
        <v>124.95616438356164</v>
      </c>
      <c r="J106" s="1" t="str">
        <f>IF(ISBLANK('2. Inputs'!K106),"n/a",IF(I106&lt;=5,"5 or less",IF(AND(I106&gt;5,I106&lt;=10),"&gt; 5 and &lt;= 10",IF(AND(I106&gt;10,I106&lt;=15),"&gt; 10 and &lt;=15",IF(I106&gt;15,"More than 15","")))))</f>
        <v>n/a</v>
      </c>
      <c r="K106" s="68"/>
      <c r="L106" s="68"/>
    </row>
    <row r="107" spans="1:12" x14ac:dyDescent="0.35">
      <c r="A107" s="1">
        <f>'2. Inputs'!A107</f>
        <v>0</v>
      </c>
      <c r="B107" s="1">
        <f>IF('3. Results'!$C$4="Yes",'2. Inputs'!B107,IF(D107="Yes","",'2. Inputs'!B107))</f>
        <v>0</v>
      </c>
      <c r="C107" s="61" t="b">
        <f t="shared" si="1"/>
        <v>0</v>
      </c>
      <c r="D107" s="61">
        <f>'2. Inputs'!L107</f>
        <v>0</v>
      </c>
      <c r="E107" s="63" t="e">
        <f>IF('2. Inputs'!E107="Hourly rate",'2. Inputs'!H107,'2. Inputs'!G107/52/'2. Inputs'!F107)</f>
        <v>#DIV/0!</v>
      </c>
      <c r="F107" s="63" t="str">
        <f>IF(AND('2. Inputs'!G107=0,'2. Inputs'!H107=0),"",IF('2. Inputs'!E107&lt;&gt;"Hourly rate",'2. Inputs'!G107/('2. Inputs'!F107/'2. Inputs'!$B$3),'2. Inputs'!H107*'2. Inputs'!$B$3*52))</f>
        <v/>
      </c>
      <c r="G107" s="63">
        <f>'2. Inputs'!I107+'2. Inputs'!J107</f>
        <v>0</v>
      </c>
      <c r="H107" s="65" t="e">
        <f>IF('2. Inputs'!D107&gt;0,'2. Inputs'!D107,Calculations!G107+Calculations!F107)</f>
        <v>#VALUE!</v>
      </c>
      <c r="I107" s="66">
        <f ca="1">(TODAY()-'2. Inputs'!K107)/365</f>
        <v>124.95616438356164</v>
      </c>
      <c r="J107" s="1" t="str">
        <f>IF(ISBLANK('2. Inputs'!K107),"n/a",IF(I107&lt;=5,"5 or less",IF(AND(I107&gt;5,I107&lt;=10),"&gt; 5 and &lt;= 10",IF(AND(I107&gt;10,I107&lt;=15),"&gt; 10 and &lt;=15",IF(I107&gt;15,"More than 15","")))))</f>
        <v>n/a</v>
      </c>
      <c r="K107" s="68"/>
      <c r="L107" s="68"/>
    </row>
    <row r="108" spans="1:12" x14ac:dyDescent="0.35">
      <c r="A108" s="1">
        <f>'2. Inputs'!A108</f>
        <v>0</v>
      </c>
      <c r="B108" s="1">
        <f>IF('3. Results'!$C$4="Yes",'2. Inputs'!B108,IF(D108="Yes","",'2. Inputs'!B108))</f>
        <v>0</v>
      </c>
      <c r="C108" s="61" t="b">
        <f t="shared" si="1"/>
        <v>0</v>
      </c>
      <c r="D108" s="61">
        <f>'2. Inputs'!L108</f>
        <v>0</v>
      </c>
      <c r="E108" s="63" t="e">
        <f>IF('2. Inputs'!E108="Hourly rate",'2. Inputs'!H108,'2. Inputs'!G108/52/'2. Inputs'!F108)</f>
        <v>#DIV/0!</v>
      </c>
      <c r="F108" s="63" t="str">
        <f>IF(AND('2. Inputs'!G108=0,'2. Inputs'!H108=0),"",IF('2. Inputs'!E108&lt;&gt;"Hourly rate",'2. Inputs'!G108/('2. Inputs'!F108/'2. Inputs'!$B$3),'2. Inputs'!H108*'2. Inputs'!$B$3*52))</f>
        <v/>
      </c>
      <c r="G108" s="63">
        <f>'2. Inputs'!I108+'2. Inputs'!J108</f>
        <v>0</v>
      </c>
      <c r="H108" s="65" t="e">
        <f>IF('2. Inputs'!D108&gt;0,'2. Inputs'!D108,Calculations!G108+Calculations!F108)</f>
        <v>#VALUE!</v>
      </c>
      <c r="I108" s="66">
        <f ca="1">(TODAY()-'2. Inputs'!K108)/365</f>
        <v>124.95616438356164</v>
      </c>
      <c r="J108" s="1" t="str">
        <f>IF(ISBLANK('2. Inputs'!K108),"n/a",IF(I108&lt;=5,"5 or less",IF(AND(I108&gt;5,I108&lt;=10),"&gt; 5 and &lt;= 10",IF(AND(I108&gt;10,I108&lt;=15),"&gt; 10 and &lt;=15",IF(I108&gt;15,"More than 15","")))))</f>
        <v>n/a</v>
      </c>
      <c r="K108" s="68"/>
      <c r="L108" s="68"/>
    </row>
    <row r="109" spans="1:12" x14ac:dyDescent="0.35">
      <c r="A109" s="1">
        <f>'2. Inputs'!A109</f>
        <v>0</v>
      </c>
      <c r="B109" s="1">
        <f>IF('3. Results'!$C$4="Yes",'2. Inputs'!B109,IF(D109="Yes","",'2. Inputs'!B109))</f>
        <v>0</v>
      </c>
      <c r="C109" s="61" t="b">
        <f t="shared" si="1"/>
        <v>0</v>
      </c>
      <c r="D109" s="61">
        <f>'2. Inputs'!L109</f>
        <v>0</v>
      </c>
      <c r="E109" s="63" t="e">
        <f>IF('2. Inputs'!E109="Hourly rate",'2. Inputs'!H109,'2. Inputs'!G109/52/'2. Inputs'!F109)</f>
        <v>#DIV/0!</v>
      </c>
      <c r="F109" s="63" t="str">
        <f>IF(AND('2. Inputs'!G109=0,'2. Inputs'!H109=0),"",IF('2. Inputs'!E109&lt;&gt;"Hourly rate",'2. Inputs'!G109/('2. Inputs'!F109/'2. Inputs'!$B$3),'2. Inputs'!H109*'2. Inputs'!$B$3*52))</f>
        <v/>
      </c>
      <c r="G109" s="63">
        <f>'2. Inputs'!I109+'2. Inputs'!J109</f>
        <v>0</v>
      </c>
      <c r="H109" s="65" t="e">
        <f>IF('2. Inputs'!D109&gt;0,'2. Inputs'!D109,Calculations!G109+Calculations!F109)</f>
        <v>#VALUE!</v>
      </c>
      <c r="I109" s="66">
        <f ca="1">(TODAY()-'2. Inputs'!K109)/365</f>
        <v>124.95616438356164</v>
      </c>
      <c r="J109" s="1" t="str">
        <f>IF(ISBLANK('2. Inputs'!K109),"n/a",IF(I109&lt;=5,"5 or less",IF(AND(I109&gt;5,I109&lt;=10),"&gt; 5 and &lt;= 10",IF(AND(I109&gt;10,I109&lt;=15),"&gt; 10 and &lt;=15",IF(I109&gt;15,"More than 15","")))))</f>
        <v>n/a</v>
      </c>
      <c r="K109" s="68"/>
      <c r="L109" s="68"/>
    </row>
    <row r="110" spans="1:12" x14ac:dyDescent="0.35">
      <c r="A110" s="1">
        <f>'2. Inputs'!A110</f>
        <v>0</v>
      </c>
      <c r="B110" s="1">
        <f>IF('3. Results'!$C$4="Yes",'2. Inputs'!B110,IF(D110="Yes","",'2. Inputs'!B110))</f>
        <v>0</v>
      </c>
      <c r="C110" s="61" t="b">
        <f t="shared" si="1"/>
        <v>0</v>
      </c>
      <c r="D110" s="61">
        <f>'2. Inputs'!L110</f>
        <v>0</v>
      </c>
      <c r="E110" s="63" t="e">
        <f>IF('2. Inputs'!E110="Hourly rate",'2. Inputs'!H110,'2. Inputs'!G110/52/'2. Inputs'!F110)</f>
        <v>#DIV/0!</v>
      </c>
      <c r="F110" s="63" t="str">
        <f>IF(AND('2. Inputs'!G110=0,'2. Inputs'!H110=0),"",IF('2. Inputs'!E110&lt;&gt;"Hourly rate",'2. Inputs'!G110/('2. Inputs'!F110/'2. Inputs'!$B$3),'2. Inputs'!H110*'2. Inputs'!$B$3*52))</f>
        <v/>
      </c>
      <c r="G110" s="63">
        <f>'2. Inputs'!I110+'2. Inputs'!J110</f>
        <v>0</v>
      </c>
      <c r="H110" s="65" t="e">
        <f>IF('2. Inputs'!D110&gt;0,'2. Inputs'!D110,Calculations!G110+Calculations!F110)</f>
        <v>#VALUE!</v>
      </c>
      <c r="I110" s="66">
        <f ca="1">(TODAY()-'2. Inputs'!K110)/365</f>
        <v>124.95616438356164</v>
      </c>
      <c r="J110" s="1" t="str">
        <f>IF(ISBLANK('2. Inputs'!K110),"n/a",IF(I110&lt;=5,"5 or less",IF(AND(I110&gt;5,I110&lt;=10),"&gt; 5 and &lt;= 10",IF(AND(I110&gt;10,I110&lt;=15),"&gt; 10 and &lt;=15",IF(I110&gt;15,"More than 15","")))))</f>
        <v>n/a</v>
      </c>
      <c r="K110" s="68"/>
      <c r="L110" s="68"/>
    </row>
    <row r="111" spans="1:12" x14ac:dyDescent="0.35">
      <c r="A111" s="1">
        <f>'2. Inputs'!A111</f>
        <v>0</v>
      </c>
      <c r="B111" s="1">
        <f>IF('3. Results'!$C$4="Yes",'2. Inputs'!B111,IF(D111="Yes","",'2. Inputs'!B111))</f>
        <v>0</v>
      </c>
      <c r="C111" s="61" t="b">
        <f t="shared" si="1"/>
        <v>0</v>
      </c>
      <c r="D111" s="61">
        <f>'2. Inputs'!L111</f>
        <v>0</v>
      </c>
      <c r="E111" s="63" t="e">
        <f>IF('2. Inputs'!E111="Hourly rate",'2. Inputs'!H111,'2. Inputs'!G111/52/'2. Inputs'!F111)</f>
        <v>#DIV/0!</v>
      </c>
      <c r="F111" s="63" t="str">
        <f>IF(AND('2. Inputs'!G111=0,'2. Inputs'!H111=0),"",IF('2. Inputs'!E111&lt;&gt;"Hourly rate",'2. Inputs'!G111/('2. Inputs'!F111/'2. Inputs'!$B$3),'2. Inputs'!H111*'2. Inputs'!$B$3*52))</f>
        <v/>
      </c>
      <c r="G111" s="63">
        <f>'2. Inputs'!I111+'2. Inputs'!J111</f>
        <v>0</v>
      </c>
      <c r="H111" s="65" t="e">
        <f>IF('2. Inputs'!D111&gt;0,'2. Inputs'!D111,Calculations!G111+Calculations!F111)</f>
        <v>#VALUE!</v>
      </c>
      <c r="I111" s="66">
        <f ca="1">(TODAY()-'2. Inputs'!K111)/365</f>
        <v>124.95616438356164</v>
      </c>
      <c r="J111" s="1" t="str">
        <f>IF(ISBLANK('2. Inputs'!K111),"n/a",IF(I111&lt;=5,"5 or less",IF(AND(I111&gt;5,I111&lt;=10),"&gt; 5 and &lt;= 10",IF(AND(I111&gt;10,I111&lt;=15),"&gt; 10 and &lt;=15",IF(I111&gt;15,"More than 15","")))))</f>
        <v>n/a</v>
      </c>
      <c r="K111" s="68"/>
      <c r="L111" s="68"/>
    </row>
    <row r="112" spans="1:12" x14ac:dyDescent="0.35">
      <c r="A112" s="1">
        <f>'2. Inputs'!A112</f>
        <v>0</v>
      </c>
      <c r="B112" s="1">
        <f>IF('3. Results'!$C$4="Yes",'2. Inputs'!B112,IF(D112="Yes","",'2. Inputs'!B112))</f>
        <v>0</v>
      </c>
      <c r="C112" s="61" t="b">
        <f t="shared" si="1"/>
        <v>0</v>
      </c>
      <c r="D112" s="61">
        <f>'2. Inputs'!L112</f>
        <v>0</v>
      </c>
      <c r="E112" s="63" t="e">
        <f>IF('2. Inputs'!E112="Hourly rate",'2. Inputs'!H112,'2. Inputs'!G112/52/'2. Inputs'!F112)</f>
        <v>#DIV/0!</v>
      </c>
      <c r="F112" s="63" t="str">
        <f>IF(AND('2. Inputs'!G112=0,'2. Inputs'!H112=0),"",IF('2. Inputs'!E112&lt;&gt;"Hourly rate",'2. Inputs'!G112/('2. Inputs'!F112/'2. Inputs'!$B$3),'2. Inputs'!H112*'2. Inputs'!$B$3*52))</f>
        <v/>
      </c>
      <c r="G112" s="63">
        <f>'2. Inputs'!I112+'2. Inputs'!J112</f>
        <v>0</v>
      </c>
      <c r="H112" s="65" t="e">
        <f>IF('2. Inputs'!D112&gt;0,'2. Inputs'!D112,Calculations!G112+Calculations!F112)</f>
        <v>#VALUE!</v>
      </c>
      <c r="I112" s="66">
        <f ca="1">(TODAY()-'2. Inputs'!K112)/365</f>
        <v>124.95616438356164</v>
      </c>
      <c r="J112" s="1" t="str">
        <f>IF(ISBLANK('2. Inputs'!K112),"n/a",IF(I112&lt;=5,"5 or less",IF(AND(I112&gt;5,I112&lt;=10),"&gt; 5 and &lt;= 10",IF(AND(I112&gt;10,I112&lt;=15),"&gt; 10 and &lt;=15",IF(I112&gt;15,"More than 15","")))))</f>
        <v>n/a</v>
      </c>
      <c r="K112" s="68"/>
      <c r="L112" s="68"/>
    </row>
    <row r="113" spans="1:12" x14ac:dyDescent="0.35">
      <c r="A113" s="1">
        <f>'2. Inputs'!A113</f>
        <v>0</v>
      </c>
      <c r="B113" s="1">
        <f>IF('3. Results'!$C$4="Yes",'2. Inputs'!B113,IF(D113="Yes","",'2. Inputs'!B113))</f>
        <v>0</v>
      </c>
      <c r="C113" s="61" t="b">
        <f t="shared" si="1"/>
        <v>0</v>
      </c>
      <c r="D113" s="61">
        <f>'2. Inputs'!L113</f>
        <v>0</v>
      </c>
      <c r="E113" s="63" t="e">
        <f>IF('2. Inputs'!E113="Hourly rate",'2. Inputs'!H113,'2. Inputs'!G113/52/'2. Inputs'!F113)</f>
        <v>#DIV/0!</v>
      </c>
      <c r="F113" s="63" t="str">
        <f>IF(AND('2. Inputs'!G113=0,'2. Inputs'!H113=0),"",IF('2. Inputs'!E113&lt;&gt;"Hourly rate",'2. Inputs'!G113/('2. Inputs'!F113/'2. Inputs'!$B$3),'2. Inputs'!H113*'2. Inputs'!$B$3*52))</f>
        <v/>
      </c>
      <c r="G113" s="63">
        <f>'2. Inputs'!I113+'2. Inputs'!J113</f>
        <v>0</v>
      </c>
      <c r="H113" s="65" t="e">
        <f>IF('2. Inputs'!D113&gt;0,'2. Inputs'!D113,Calculations!G113+Calculations!F113)</f>
        <v>#VALUE!</v>
      </c>
      <c r="I113" s="66">
        <f ca="1">(TODAY()-'2. Inputs'!K113)/365</f>
        <v>124.95616438356164</v>
      </c>
      <c r="J113" s="1" t="str">
        <f>IF(ISBLANK('2. Inputs'!K113),"n/a",IF(I113&lt;=5,"5 or less",IF(AND(I113&gt;5,I113&lt;=10),"&gt; 5 and &lt;= 10",IF(AND(I113&gt;10,I113&lt;=15),"&gt; 10 and &lt;=15",IF(I113&gt;15,"More than 15","")))))</f>
        <v>n/a</v>
      </c>
      <c r="K113" s="68"/>
      <c r="L113" s="68"/>
    </row>
    <row r="114" spans="1:12" x14ac:dyDescent="0.35">
      <c r="A114" s="1">
        <f>'2. Inputs'!A114</f>
        <v>0</v>
      </c>
      <c r="B114" s="1">
        <f>IF('3. Results'!$C$4="Yes",'2. Inputs'!B114,IF(D114="Yes","",'2. Inputs'!B114))</f>
        <v>0</v>
      </c>
      <c r="C114" s="61" t="b">
        <f t="shared" si="1"/>
        <v>0</v>
      </c>
      <c r="D114" s="61">
        <f>'2. Inputs'!L114</f>
        <v>0</v>
      </c>
      <c r="E114" s="63" t="e">
        <f>IF('2. Inputs'!E114="Hourly rate",'2. Inputs'!H114,'2. Inputs'!G114/52/'2. Inputs'!F114)</f>
        <v>#DIV/0!</v>
      </c>
      <c r="F114" s="63" t="str">
        <f>IF(AND('2. Inputs'!G114=0,'2. Inputs'!H114=0),"",IF('2. Inputs'!E114&lt;&gt;"Hourly rate",'2. Inputs'!G114/('2. Inputs'!F114/'2. Inputs'!$B$3),'2. Inputs'!H114*'2. Inputs'!$B$3*52))</f>
        <v/>
      </c>
      <c r="G114" s="63">
        <f>'2. Inputs'!I114+'2. Inputs'!J114</f>
        <v>0</v>
      </c>
      <c r="H114" s="65" t="e">
        <f>IF('2. Inputs'!D114&gt;0,'2. Inputs'!D114,Calculations!G114+Calculations!F114)</f>
        <v>#VALUE!</v>
      </c>
      <c r="I114" s="66">
        <f ca="1">(TODAY()-'2. Inputs'!K114)/365</f>
        <v>124.95616438356164</v>
      </c>
      <c r="J114" s="1" t="str">
        <f>IF(ISBLANK('2. Inputs'!K114),"n/a",IF(I114&lt;=5,"5 or less",IF(AND(I114&gt;5,I114&lt;=10),"&gt; 5 and &lt;= 10",IF(AND(I114&gt;10,I114&lt;=15),"&gt; 10 and &lt;=15",IF(I114&gt;15,"More than 15","")))))</f>
        <v>n/a</v>
      </c>
      <c r="K114" s="68"/>
      <c r="L114" s="68"/>
    </row>
    <row r="115" spans="1:12" x14ac:dyDescent="0.35">
      <c r="A115" s="1">
        <f>'2. Inputs'!A115</f>
        <v>0</v>
      </c>
      <c r="B115" s="1">
        <f>IF('3. Results'!$C$4="Yes",'2. Inputs'!B115,IF(D115="Yes","",'2. Inputs'!B115))</f>
        <v>0</v>
      </c>
      <c r="C115" s="61" t="b">
        <f t="shared" si="1"/>
        <v>0</v>
      </c>
      <c r="D115" s="61">
        <f>'2. Inputs'!L115</f>
        <v>0</v>
      </c>
      <c r="E115" s="63" t="e">
        <f>IF('2. Inputs'!E115="Hourly rate",'2. Inputs'!H115,'2. Inputs'!G115/52/'2. Inputs'!F115)</f>
        <v>#DIV/0!</v>
      </c>
      <c r="F115" s="63" t="str">
        <f>IF(AND('2. Inputs'!G115=0,'2. Inputs'!H115=0),"",IF('2. Inputs'!E115&lt;&gt;"Hourly rate",'2. Inputs'!G115/('2. Inputs'!F115/'2. Inputs'!$B$3),'2. Inputs'!H115*'2. Inputs'!$B$3*52))</f>
        <v/>
      </c>
      <c r="G115" s="63">
        <f>'2. Inputs'!I115+'2. Inputs'!J115</f>
        <v>0</v>
      </c>
      <c r="H115" s="65" t="e">
        <f>IF('2. Inputs'!D115&gt;0,'2. Inputs'!D115,Calculations!G115+Calculations!F115)</f>
        <v>#VALUE!</v>
      </c>
      <c r="I115" s="66">
        <f ca="1">(TODAY()-'2. Inputs'!K115)/365</f>
        <v>124.95616438356164</v>
      </c>
      <c r="J115" s="1" t="str">
        <f>IF(ISBLANK('2. Inputs'!K115),"n/a",IF(I115&lt;=5,"5 or less",IF(AND(I115&gt;5,I115&lt;=10),"&gt; 5 and &lt;= 10",IF(AND(I115&gt;10,I115&lt;=15),"&gt; 10 and &lt;=15",IF(I115&gt;15,"More than 15","")))))</f>
        <v>n/a</v>
      </c>
      <c r="K115" s="68"/>
      <c r="L115" s="68"/>
    </row>
    <row r="116" spans="1:12" x14ac:dyDescent="0.35">
      <c r="A116" s="1">
        <f>'2. Inputs'!A116</f>
        <v>0</v>
      </c>
      <c r="B116" s="1">
        <f>IF('3. Results'!$C$4="Yes",'2. Inputs'!B116,IF(D116="Yes","",'2. Inputs'!B116))</f>
        <v>0</v>
      </c>
      <c r="C116" s="61" t="b">
        <f t="shared" si="1"/>
        <v>0</v>
      </c>
      <c r="D116" s="61">
        <f>'2. Inputs'!L116</f>
        <v>0</v>
      </c>
      <c r="E116" s="67" t="e">
        <f>IF('2. Inputs'!E116="Hourly rate",'2. Inputs'!H116,'2. Inputs'!G116/52/'2. Inputs'!F116)</f>
        <v>#DIV/0!</v>
      </c>
      <c r="F116" s="63" t="str">
        <f>IF(AND('2. Inputs'!G116=0,'2. Inputs'!H116=0),"",IF('2. Inputs'!E116&lt;&gt;"Hourly rate",'2. Inputs'!G116/('2. Inputs'!F116/'2. Inputs'!$B$3),'2. Inputs'!H116*'2. Inputs'!$B$3*52))</f>
        <v/>
      </c>
      <c r="G116" s="63">
        <f>'2. Inputs'!I116+'2. Inputs'!J116</f>
        <v>0</v>
      </c>
      <c r="H116" s="65" t="e">
        <f>IF('2. Inputs'!D116&gt;0,'2. Inputs'!D116,Calculations!G116+Calculations!F116)</f>
        <v>#VALUE!</v>
      </c>
      <c r="I116" s="66">
        <f ca="1">(TODAY()-'2. Inputs'!K116)/365</f>
        <v>124.95616438356164</v>
      </c>
      <c r="J116" s="1" t="str">
        <f>IF(ISBLANK('2. Inputs'!K116),"n/a",IF(I116&lt;=5,"5 or less",IF(AND(I116&gt;5,I116&lt;=10),"&gt; 5 and &lt;= 10",IF(AND(I116&gt;10,I116&lt;=15),"&gt; 10 and &lt;=15",IF(I116&gt;15,"More than 15","")))))</f>
        <v>n/a</v>
      </c>
      <c r="K116" s="68"/>
      <c r="L116" s="68"/>
    </row>
    <row r="117" spans="1:12" x14ac:dyDescent="0.35">
      <c r="A117" s="1">
        <f>'2. Inputs'!A117</f>
        <v>0</v>
      </c>
      <c r="B117" s="1">
        <f>IF('3. Results'!$C$4="Yes",'2. Inputs'!B117,IF(D117="Yes","",'2. Inputs'!B117))</f>
        <v>0</v>
      </c>
      <c r="C117" s="61" t="b">
        <f t="shared" si="1"/>
        <v>0</v>
      </c>
      <c r="D117" s="61">
        <f>'2. Inputs'!L117</f>
        <v>0</v>
      </c>
      <c r="E117" s="67" t="e">
        <f>IF('2. Inputs'!E117="Hourly rate",'2. Inputs'!H117,'2. Inputs'!G117/52/'2. Inputs'!F117)</f>
        <v>#DIV/0!</v>
      </c>
      <c r="F117" s="63" t="str">
        <f>IF(AND('2. Inputs'!G117=0,'2. Inputs'!H117=0),"",IF('2. Inputs'!E117&lt;&gt;"Hourly rate",'2. Inputs'!G117/('2. Inputs'!F117/'2. Inputs'!$B$3),'2. Inputs'!H117*'2. Inputs'!$B$3*52))</f>
        <v/>
      </c>
      <c r="G117" s="63">
        <f>'2. Inputs'!I117+'2. Inputs'!J117</f>
        <v>0</v>
      </c>
      <c r="H117" s="65" t="e">
        <f>IF('2. Inputs'!D117&gt;0,'2. Inputs'!D117,Calculations!G117+Calculations!F117)</f>
        <v>#VALUE!</v>
      </c>
      <c r="I117" s="66">
        <f ca="1">(TODAY()-'2. Inputs'!K117)/365</f>
        <v>124.95616438356164</v>
      </c>
      <c r="J117" s="1" t="str">
        <f>IF(ISBLANK('2. Inputs'!K117),"n/a",IF(I117&lt;=5,"5 or less",IF(AND(I117&gt;5,I117&lt;=10),"&gt; 5 and &lt;= 10",IF(AND(I117&gt;10,I117&lt;=15),"&gt; 10 and &lt;=15",IF(I117&gt;15,"More than 15","")))))</f>
        <v>n/a</v>
      </c>
      <c r="K117" s="68"/>
      <c r="L117" s="68"/>
    </row>
    <row r="118" spans="1:12" x14ac:dyDescent="0.35">
      <c r="A118" s="1">
        <f>'2. Inputs'!A118</f>
        <v>0</v>
      </c>
      <c r="B118" s="1">
        <f>IF('3. Results'!$C$4="Yes",'2. Inputs'!B118,IF(D118="Yes","",'2. Inputs'!B118))</f>
        <v>0</v>
      </c>
      <c r="C118" s="61" t="b">
        <f t="shared" si="1"/>
        <v>0</v>
      </c>
      <c r="D118" s="61">
        <f>'2. Inputs'!L118</f>
        <v>0</v>
      </c>
      <c r="E118" s="67" t="e">
        <f>IF('2. Inputs'!E118="Hourly rate",'2. Inputs'!H118,'2. Inputs'!G118/52/'2. Inputs'!F118)</f>
        <v>#DIV/0!</v>
      </c>
      <c r="F118" s="63" t="str">
        <f>IF(AND('2. Inputs'!G118=0,'2. Inputs'!H118=0),"",IF('2. Inputs'!E118&lt;&gt;"Hourly rate",'2. Inputs'!G118/('2. Inputs'!F118/'2. Inputs'!$B$3),'2. Inputs'!H118*'2. Inputs'!$B$3*52))</f>
        <v/>
      </c>
      <c r="G118" s="63">
        <f>'2. Inputs'!I118+'2. Inputs'!J118</f>
        <v>0</v>
      </c>
      <c r="H118" s="65" t="e">
        <f>IF('2. Inputs'!D118&gt;0,'2. Inputs'!D118,Calculations!G118+Calculations!F118)</f>
        <v>#VALUE!</v>
      </c>
      <c r="I118" s="66">
        <f ca="1">(TODAY()-'2. Inputs'!K118)/365</f>
        <v>124.95616438356164</v>
      </c>
      <c r="J118" s="1" t="str">
        <f>IF(ISBLANK('2. Inputs'!K118),"n/a",IF(I118&lt;=5,"5 or less",IF(AND(I118&gt;5,I118&lt;=10),"&gt; 5 and &lt;= 10",IF(AND(I118&gt;10,I118&lt;=15),"&gt; 10 and &lt;=15",IF(I118&gt;15,"More than 15","")))))</f>
        <v>n/a</v>
      </c>
      <c r="K118" s="68"/>
      <c r="L118" s="68"/>
    </row>
    <row r="119" spans="1:12" x14ac:dyDescent="0.35">
      <c r="A119" s="1">
        <f>'2. Inputs'!A119</f>
        <v>0</v>
      </c>
      <c r="B119" s="1">
        <f>IF('3. Results'!$C$4="Yes",'2. Inputs'!B119,IF(D119="Yes","",'2. Inputs'!B119))</f>
        <v>0</v>
      </c>
      <c r="C119" s="61" t="b">
        <f t="shared" si="1"/>
        <v>0</v>
      </c>
      <c r="D119" s="61">
        <f>'2. Inputs'!L119</f>
        <v>0</v>
      </c>
      <c r="E119" s="67" t="e">
        <f>IF('2. Inputs'!E119="Hourly rate",'2. Inputs'!H119,'2. Inputs'!G119/52/'2. Inputs'!F119)</f>
        <v>#DIV/0!</v>
      </c>
      <c r="F119" s="63" t="str">
        <f>IF(AND('2. Inputs'!G119=0,'2. Inputs'!H119=0),"",IF('2. Inputs'!E119&lt;&gt;"Hourly rate",'2. Inputs'!G119/('2. Inputs'!F119/'2. Inputs'!$B$3),'2. Inputs'!H119*'2. Inputs'!$B$3*52))</f>
        <v/>
      </c>
      <c r="G119" s="63">
        <f>'2. Inputs'!I119+'2. Inputs'!J119</f>
        <v>0</v>
      </c>
      <c r="H119" s="65" t="e">
        <f>IF('2. Inputs'!D119&gt;0,'2. Inputs'!D119,Calculations!G119+Calculations!F119)</f>
        <v>#VALUE!</v>
      </c>
      <c r="I119" s="66">
        <f ca="1">(TODAY()-'2. Inputs'!K119)/365</f>
        <v>124.95616438356164</v>
      </c>
      <c r="J119" s="1" t="str">
        <f>IF(ISBLANK('2. Inputs'!K119),"n/a",IF(I119&lt;=5,"5 or less",IF(AND(I119&gt;5,I119&lt;=10),"&gt; 5 and &lt;= 10",IF(AND(I119&gt;10,I119&lt;=15),"&gt; 10 and &lt;=15",IF(I119&gt;15,"More than 15","")))))</f>
        <v>n/a</v>
      </c>
      <c r="K119" s="68"/>
      <c r="L119" s="68"/>
    </row>
    <row r="120" spans="1:12" x14ac:dyDescent="0.35">
      <c r="A120" s="1">
        <f>'2. Inputs'!A120</f>
        <v>0</v>
      </c>
      <c r="B120" s="1">
        <f>IF('3. Results'!$C$4="Yes",'2. Inputs'!B120,IF(D120="Yes","",'2. Inputs'!B120))</f>
        <v>0</v>
      </c>
      <c r="C120" s="61" t="b">
        <f t="shared" si="1"/>
        <v>0</v>
      </c>
      <c r="D120" s="61">
        <f>'2. Inputs'!L120</f>
        <v>0</v>
      </c>
      <c r="E120" s="67" t="e">
        <f>IF('2. Inputs'!E120="Hourly rate",'2. Inputs'!H120,'2. Inputs'!G120/52/'2. Inputs'!F120)</f>
        <v>#DIV/0!</v>
      </c>
      <c r="F120" s="63" t="str">
        <f>IF(AND('2. Inputs'!G120=0,'2. Inputs'!H120=0),"",IF('2. Inputs'!E120&lt;&gt;"Hourly rate",'2. Inputs'!G120/('2. Inputs'!F120/'2. Inputs'!$B$3),'2. Inputs'!H120*'2. Inputs'!$B$3*52))</f>
        <v/>
      </c>
      <c r="G120" s="63">
        <f>'2. Inputs'!I120+'2. Inputs'!J120</f>
        <v>0</v>
      </c>
      <c r="H120" s="65" t="e">
        <f>IF('2. Inputs'!D120&gt;0,'2. Inputs'!D120,Calculations!G120+Calculations!F120)</f>
        <v>#VALUE!</v>
      </c>
      <c r="I120" s="66">
        <f ca="1">(TODAY()-'2. Inputs'!K120)/365</f>
        <v>124.95616438356164</v>
      </c>
      <c r="J120" s="1" t="str">
        <f>IF(ISBLANK('2. Inputs'!K120),"n/a",IF(I120&lt;=5,"5 or less",IF(AND(I120&gt;5,I120&lt;=10),"&gt; 5 and &lt;= 10",IF(AND(I120&gt;10,I120&lt;=15),"&gt; 10 and &lt;=15",IF(I120&gt;15,"More than 15","")))))</f>
        <v>n/a</v>
      </c>
      <c r="K120" s="68"/>
      <c r="L120" s="68"/>
    </row>
    <row r="121" spans="1:12" x14ac:dyDescent="0.35">
      <c r="A121" s="1">
        <f>'2. Inputs'!A121</f>
        <v>0</v>
      </c>
      <c r="B121" s="1">
        <f>IF('3. Results'!$C$4="Yes",'2. Inputs'!B121,IF(D121="Yes","",'2. Inputs'!B121))</f>
        <v>0</v>
      </c>
      <c r="C121" s="61" t="b">
        <f t="shared" si="1"/>
        <v>0</v>
      </c>
      <c r="D121" s="61">
        <f>'2. Inputs'!L121</f>
        <v>0</v>
      </c>
      <c r="E121" s="67" t="e">
        <f>IF('2. Inputs'!E121="Hourly rate",'2. Inputs'!H121,'2. Inputs'!G121/52/'2. Inputs'!F121)</f>
        <v>#DIV/0!</v>
      </c>
      <c r="F121" s="63" t="str">
        <f>IF(AND('2. Inputs'!G121=0,'2. Inputs'!H121=0),"",IF('2. Inputs'!E121&lt;&gt;"Hourly rate",'2. Inputs'!G121/('2. Inputs'!F121/'2. Inputs'!$B$3),'2. Inputs'!H121*'2. Inputs'!$B$3*52))</f>
        <v/>
      </c>
      <c r="G121" s="63">
        <f>'2. Inputs'!I121+'2. Inputs'!J121</f>
        <v>0</v>
      </c>
      <c r="H121" s="65" t="e">
        <f>IF('2. Inputs'!D121&gt;0,'2. Inputs'!D121,Calculations!G121+Calculations!F121)</f>
        <v>#VALUE!</v>
      </c>
      <c r="I121" s="66">
        <f ca="1">(TODAY()-'2. Inputs'!K121)/365</f>
        <v>124.95616438356164</v>
      </c>
      <c r="J121" s="1" t="str">
        <f>IF(ISBLANK('2. Inputs'!K121),"n/a",IF(I121&lt;=5,"5 or less",IF(AND(I121&gt;5,I121&lt;=10),"&gt; 5 and &lt;= 10",IF(AND(I121&gt;10,I121&lt;=15),"&gt; 10 and &lt;=15",IF(I121&gt;15,"More than 15","")))))</f>
        <v>n/a</v>
      </c>
      <c r="K121" s="68"/>
      <c r="L121" s="68"/>
    </row>
    <row r="122" spans="1:12" x14ac:dyDescent="0.35">
      <c r="A122" s="1">
        <f>'2. Inputs'!A122</f>
        <v>0</v>
      </c>
      <c r="B122" s="1">
        <f>IF('3. Results'!$C$4="Yes",'2. Inputs'!B122,IF(D122="Yes","",'2. Inputs'!B122))</f>
        <v>0</v>
      </c>
      <c r="C122" s="61" t="b">
        <f t="shared" si="1"/>
        <v>0</v>
      </c>
      <c r="D122" s="61">
        <f>'2. Inputs'!L122</f>
        <v>0</v>
      </c>
      <c r="E122" s="67" t="e">
        <f>IF('2. Inputs'!E122="Hourly rate",'2. Inputs'!H122,'2. Inputs'!G122/52/'2. Inputs'!F122)</f>
        <v>#DIV/0!</v>
      </c>
      <c r="F122" s="63" t="str">
        <f>IF(AND('2. Inputs'!G122=0,'2. Inputs'!H122=0),"",IF('2. Inputs'!E122&lt;&gt;"Hourly rate",'2. Inputs'!G122/('2. Inputs'!F122/'2. Inputs'!$B$3),'2. Inputs'!H122*'2. Inputs'!$B$3*52))</f>
        <v/>
      </c>
      <c r="G122" s="63">
        <f>'2. Inputs'!I122+'2. Inputs'!J122</f>
        <v>0</v>
      </c>
      <c r="H122" s="65" t="e">
        <f>IF('2. Inputs'!D122&gt;0,'2. Inputs'!D122,Calculations!G122+Calculations!F122)</f>
        <v>#VALUE!</v>
      </c>
      <c r="I122" s="66">
        <f ca="1">(TODAY()-'2. Inputs'!K122)/365</f>
        <v>124.95616438356164</v>
      </c>
      <c r="J122" s="1" t="str">
        <f>IF(ISBLANK('2. Inputs'!K122),"n/a",IF(I122&lt;=5,"5 or less",IF(AND(I122&gt;5,I122&lt;=10),"&gt; 5 and &lt;= 10",IF(AND(I122&gt;10,I122&lt;=15),"&gt; 10 and &lt;=15",IF(I122&gt;15,"More than 15","")))))</f>
        <v>n/a</v>
      </c>
      <c r="K122" s="68"/>
      <c r="L122" s="68"/>
    </row>
    <row r="123" spans="1:12" x14ac:dyDescent="0.35">
      <c r="A123" s="1">
        <f>'2. Inputs'!A123</f>
        <v>0</v>
      </c>
      <c r="B123" s="1">
        <f>IF('3. Results'!$C$4="Yes",'2. Inputs'!B123,IF(D123="Yes","",'2. Inputs'!B123))</f>
        <v>0</v>
      </c>
      <c r="C123" s="61" t="b">
        <f t="shared" si="1"/>
        <v>0</v>
      </c>
      <c r="D123" s="61">
        <f>'2. Inputs'!L123</f>
        <v>0</v>
      </c>
      <c r="E123" s="67" t="e">
        <f>IF('2. Inputs'!E123="Hourly rate",'2. Inputs'!H123,'2. Inputs'!G123/52/'2. Inputs'!F123)</f>
        <v>#DIV/0!</v>
      </c>
      <c r="F123" s="63" t="str">
        <f>IF(AND('2. Inputs'!G123=0,'2. Inputs'!H123=0),"",IF('2. Inputs'!E123&lt;&gt;"Hourly rate",'2. Inputs'!G123/('2. Inputs'!F123/'2. Inputs'!$B$3),'2. Inputs'!H123*'2. Inputs'!$B$3*52))</f>
        <v/>
      </c>
      <c r="G123" s="63">
        <f>'2. Inputs'!I123+'2. Inputs'!J123</f>
        <v>0</v>
      </c>
      <c r="H123" s="65" t="e">
        <f>IF('2. Inputs'!D123&gt;0,'2. Inputs'!D123,Calculations!G123+Calculations!F123)</f>
        <v>#VALUE!</v>
      </c>
      <c r="I123" s="66">
        <f ca="1">(TODAY()-'2. Inputs'!K123)/365</f>
        <v>124.95616438356164</v>
      </c>
      <c r="J123" s="1" t="str">
        <f>IF(ISBLANK('2. Inputs'!K123),"n/a",IF(I123&lt;=5,"5 or less",IF(AND(I123&gt;5,I123&lt;=10),"&gt; 5 and &lt;= 10",IF(AND(I123&gt;10,I123&lt;=15),"&gt; 10 and &lt;=15",IF(I123&gt;15,"More than 15","")))))</f>
        <v>n/a</v>
      </c>
      <c r="K123" s="68"/>
      <c r="L123" s="68"/>
    </row>
    <row r="124" spans="1:12" x14ac:dyDescent="0.35">
      <c r="A124" s="1">
        <f>'2. Inputs'!A124</f>
        <v>0</v>
      </c>
      <c r="B124" s="1">
        <f>IF('3. Results'!$C$4="Yes",'2. Inputs'!B124,IF(D124="Yes","",'2. Inputs'!B124))</f>
        <v>0</v>
      </c>
      <c r="C124" s="61" t="b">
        <f t="shared" si="1"/>
        <v>0</v>
      </c>
      <c r="D124" s="61">
        <f>'2. Inputs'!L124</f>
        <v>0</v>
      </c>
      <c r="E124" s="67" t="e">
        <f>IF('2. Inputs'!E124="Hourly rate",'2. Inputs'!H124,'2. Inputs'!G124/52/'2. Inputs'!F124)</f>
        <v>#DIV/0!</v>
      </c>
      <c r="F124" s="63" t="str">
        <f>IF(AND('2. Inputs'!G124=0,'2. Inputs'!H124=0),"",IF('2. Inputs'!E124&lt;&gt;"Hourly rate",'2. Inputs'!G124/('2. Inputs'!F124/'2. Inputs'!$B$3),'2. Inputs'!H124*'2. Inputs'!$B$3*52))</f>
        <v/>
      </c>
      <c r="G124" s="63">
        <f>'2. Inputs'!I124+'2. Inputs'!J124</f>
        <v>0</v>
      </c>
      <c r="H124" s="65" t="e">
        <f>IF('2. Inputs'!D124&gt;0,'2. Inputs'!D124,Calculations!G124+Calculations!F124)</f>
        <v>#VALUE!</v>
      </c>
      <c r="I124" s="66">
        <f ca="1">(TODAY()-'2. Inputs'!K124)/365</f>
        <v>124.95616438356164</v>
      </c>
      <c r="J124" s="1" t="str">
        <f>IF(ISBLANK('2. Inputs'!K124),"n/a",IF(I124&lt;=5,"5 or less",IF(AND(I124&gt;5,I124&lt;=10),"&gt; 5 and &lt;= 10",IF(AND(I124&gt;10,I124&lt;=15),"&gt; 10 and &lt;=15",IF(I124&gt;15,"More than 15","")))))</f>
        <v>n/a</v>
      </c>
      <c r="K124" s="68"/>
      <c r="L124" s="68"/>
    </row>
    <row r="125" spans="1:12" x14ac:dyDescent="0.35">
      <c r="A125" s="1">
        <f>'2. Inputs'!A125</f>
        <v>0</v>
      </c>
      <c r="B125" s="1">
        <f>IF('3. Results'!$C$4="Yes",'2. Inputs'!B125,IF(D125="Yes","",'2. Inputs'!B125))</f>
        <v>0</v>
      </c>
      <c r="C125" s="61" t="b">
        <f t="shared" si="1"/>
        <v>0</v>
      </c>
      <c r="D125" s="61">
        <f>'2. Inputs'!L125</f>
        <v>0</v>
      </c>
      <c r="E125" s="67" t="e">
        <f>IF('2. Inputs'!E125="Hourly rate",'2. Inputs'!H125,'2. Inputs'!G125/52/'2. Inputs'!F125)</f>
        <v>#DIV/0!</v>
      </c>
      <c r="F125" s="63" t="str">
        <f>IF(AND('2. Inputs'!G125=0,'2. Inputs'!H125=0),"",IF('2. Inputs'!E125&lt;&gt;"Hourly rate",'2. Inputs'!G125/('2. Inputs'!F125/'2. Inputs'!$B$3),'2. Inputs'!H125*'2. Inputs'!$B$3*52))</f>
        <v/>
      </c>
      <c r="G125" s="63">
        <f>'2. Inputs'!I125+'2. Inputs'!J125</f>
        <v>0</v>
      </c>
      <c r="H125" s="65" t="e">
        <f>IF('2. Inputs'!D125&gt;0,'2. Inputs'!D125,Calculations!G125+Calculations!F125)</f>
        <v>#VALUE!</v>
      </c>
      <c r="I125" s="66">
        <f ca="1">(TODAY()-'2. Inputs'!K125)/365</f>
        <v>124.95616438356164</v>
      </c>
      <c r="J125" s="1" t="str">
        <f>IF(ISBLANK('2. Inputs'!K125),"n/a",IF(I125&lt;=5,"5 or less",IF(AND(I125&gt;5,I125&lt;=10),"&gt; 5 and &lt;= 10",IF(AND(I125&gt;10,I125&lt;=15),"&gt; 10 and &lt;=15",IF(I125&gt;15,"More than 15","")))))</f>
        <v>n/a</v>
      </c>
      <c r="K125" s="68"/>
      <c r="L125" s="68"/>
    </row>
    <row r="126" spans="1:12" x14ac:dyDescent="0.35">
      <c r="A126" s="1">
        <f>'2. Inputs'!A126</f>
        <v>0</v>
      </c>
      <c r="B126" s="1">
        <f>IF('3. Results'!$C$4="Yes",'2. Inputs'!B126,IF(D126="Yes","",'2. Inputs'!B126))</f>
        <v>0</v>
      </c>
      <c r="C126" s="61" t="b">
        <f t="shared" si="1"/>
        <v>0</v>
      </c>
      <c r="D126" s="61">
        <f>'2. Inputs'!L126</f>
        <v>0</v>
      </c>
      <c r="E126" s="67" t="e">
        <f>IF('2. Inputs'!E126="Hourly rate",'2. Inputs'!H126,'2. Inputs'!G126/52/'2. Inputs'!F126)</f>
        <v>#DIV/0!</v>
      </c>
      <c r="F126" s="63" t="str">
        <f>IF(AND('2. Inputs'!G126=0,'2. Inputs'!H126=0),"",IF('2. Inputs'!E126&lt;&gt;"Hourly rate",'2. Inputs'!G126/('2. Inputs'!F126/'2. Inputs'!$B$3),'2. Inputs'!H126*'2. Inputs'!$B$3*52))</f>
        <v/>
      </c>
      <c r="G126" s="63">
        <f>'2. Inputs'!I126+'2. Inputs'!J126</f>
        <v>0</v>
      </c>
      <c r="H126" s="65" t="e">
        <f>IF('2. Inputs'!D126&gt;0,'2. Inputs'!D126,Calculations!G126+Calculations!F126)</f>
        <v>#VALUE!</v>
      </c>
      <c r="I126" s="66">
        <f ca="1">(TODAY()-'2. Inputs'!K126)/365</f>
        <v>124.95616438356164</v>
      </c>
      <c r="J126" s="1" t="str">
        <f>IF(ISBLANK('2. Inputs'!K126),"n/a",IF(I126&lt;=5,"5 or less",IF(AND(I126&gt;5,I126&lt;=10),"&gt; 5 and &lt;= 10",IF(AND(I126&gt;10,I126&lt;=15),"&gt; 10 and &lt;=15",IF(I126&gt;15,"More than 15","")))))</f>
        <v>n/a</v>
      </c>
      <c r="K126" s="68"/>
      <c r="L126" s="68"/>
    </row>
    <row r="127" spans="1:12" x14ac:dyDescent="0.35">
      <c r="A127" s="1">
        <f>'2. Inputs'!A127</f>
        <v>0</v>
      </c>
      <c r="B127" s="1">
        <f>IF('3. Results'!$C$4="Yes",'2. Inputs'!B127,IF(D127="Yes","",'2. Inputs'!B127))</f>
        <v>0</v>
      </c>
      <c r="C127" s="61" t="b">
        <f t="shared" si="1"/>
        <v>0</v>
      </c>
      <c r="D127" s="61">
        <f>'2. Inputs'!L127</f>
        <v>0</v>
      </c>
      <c r="E127" s="67" t="e">
        <f>IF('2. Inputs'!E127="Hourly rate",'2. Inputs'!H127,'2. Inputs'!G127/52/'2. Inputs'!F127)</f>
        <v>#DIV/0!</v>
      </c>
      <c r="F127" s="63" t="str">
        <f>IF(AND('2. Inputs'!G127=0,'2. Inputs'!H127=0),"",IF('2. Inputs'!E127&lt;&gt;"Hourly rate",'2. Inputs'!G127/('2. Inputs'!F127/'2. Inputs'!$B$3),'2. Inputs'!H127*'2. Inputs'!$B$3*52))</f>
        <v/>
      </c>
      <c r="G127" s="63">
        <f>'2. Inputs'!I127+'2. Inputs'!J127</f>
        <v>0</v>
      </c>
      <c r="H127" s="65" t="e">
        <f>IF('2. Inputs'!D127&gt;0,'2. Inputs'!D127,Calculations!G127+Calculations!F127)</f>
        <v>#VALUE!</v>
      </c>
      <c r="I127" s="66">
        <f ca="1">(TODAY()-'2. Inputs'!K127)/365</f>
        <v>124.95616438356164</v>
      </c>
      <c r="J127" s="1" t="str">
        <f>IF(ISBLANK('2. Inputs'!K127),"n/a",IF(I127&lt;=5,"5 or less",IF(AND(I127&gt;5,I127&lt;=10),"&gt; 5 and &lt;= 10",IF(AND(I127&gt;10,I127&lt;=15),"&gt; 10 and &lt;=15",IF(I127&gt;15,"More than 15","")))))</f>
        <v>n/a</v>
      </c>
      <c r="K127" s="68"/>
      <c r="L127" s="68"/>
    </row>
    <row r="128" spans="1:12" x14ac:dyDescent="0.35">
      <c r="A128" s="1">
        <f>'2. Inputs'!A128</f>
        <v>0</v>
      </c>
      <c r="B128" s="1">
        <f>IF('3. Results'!$C$4="Yes",'2. Inputs'!B128,IF(D128="Yes","",'2. Inputs'!B128))</f>
        <v>0</v>
      </c>
      <c r="C128" s="61" t="b">
        <f t="shared" si="1"/>
        <v>0</v>
      </c>
      <c r="D128" s="61">
        <f>'2. Inputs'!L128</f>
        <v>0</v>
      </c>
      <c r="E128" s="67" t="e">
        <f>IF('2. Inputs'!E128="Hourly rate",'2. Inputs'!H128,'2. Inputs'!G128/52/'2. Inputs'!F128)</f>
        <v>#DIV/0!</v>
      </c>
      <c r="F128" s="63" t="str">
        <f>IF(AND('2. Inputs'!G128=0,'2. Inputs'!H128=0),"",IF('2. Inputs'!E128&lt;&gt;"Hourly rate",'2. Inputs'!G128/('2. Inputs'!F128/'2. Inputs'!$B$3),'2. Inputs'!H128*'2. Inputs'!$B$3*52))</f>
        <v/>
      </c>
      <c r="G128" s="63">
        <f>'2. Inputs'!I128+'2. Inputs'!J128</f>
        <v>0</v>
      </c>
      <c r="H128" s="65" t="e">
        <f>IF('2. Inputs'!D128&gt;0,'2. Inputs'!D128,Calculations!G128+Calculations!F128)</f>
        <v>#VALUE!</v>
      </c>
      <c r="I128" s="66">
        <f ca="1">(TODAY()-'2. Inputs'!K128)/365</f>
        <v>124.95616438356164</v>
      </c>
      <c r="J128" s="1" t="str">
        <f>IF(ISBLANK('2. Inputs'!K128),"n/a",IF(I128&lt;=5,"5 or less",IF(AND(I128&gt;5,I128&lt;=10),"&gt; 5 and &lt;= 10",IF(AND(I128&gt;10,I128&lt;=15),"&gt; 10 and &lt;=15",IF(I128&gt;15,"More than 15","")))))</f>
        <v>n/a</v>
      </c>
      <c r="K128" s="68"/>
      <c r="L128" s="68"/>
    </row>
    <row r="129" spans="1:12" x14ac:dyDescent="0.35">
      <c r="A129" s="1">
        <f>'2. Inputs'!A129</f>
        <v>0</v>
      </c>
      <c r="B129" s="1">
        <f>IF('3. Results'!$C$4="Yes",'2. Inputs'!B129,IF(D129="Yes","",'2. Inputs'!B129))</f>
        <v>0</v>
      </c>
      <c r="C129" s="61" t="b">
        <f t="shared" si="1"/>
        <v>0</v>
      </c>
      <c r="D129" s="61">
        <f>'2. Inputs'!L129</f>
        <v>0</v>
      </c>
      <c r="E129" s="67" t="e">
        <f>IF('2. Inputs'!E129="Hourly rate",'2. Inputs'!H129,'2. Inputs'!G129/52/'2. Inputs'!F129)</f>
        <v>#DIV/0!</v>
      </c>
      <c r="F129" s="63" t="str">
        <f>IF(AND('2. Inputs'!G129=0,'2. Inputs'!H129=0),"",IF('2. Inputs'!E129&lt;&gt;"Hourly rate",'2. Inputs'!G129/('2. Inputs'!F129/'2. Inputs'!$B$3),'2. Inputs'!H129*'2. Inputs'!$B$3*52))</f>
        <v/>
      </c>
      <c r="G129" s="63">
        <f>'2. Inputs'!I129+'2. Inputs'!J129</f>
        <v>0</v>
      </c>
      <c r="H129" s="65" t="e">
        <f>IF('2. Inputs'!D129&gt;0,'2. Inputs'!D129,Calculations!G129+Calculations!F129)</f>
        <v>#VALUE!</v>
      </c>
      <c r="I129" s="66">
        <f ca="1">(TODAY()-'2. Inputs'!K129)/365</f>
        <v>124.95616438356164</v>
      </c>
      <c r="J129" s="1" t="str">
        <f>IF(ISBLANK('2. Inputs'!K129),"n/a",IF(I129&lt;=5,"5 or less",IF(AND(I129&gt;5,I129&lt;=10),"&gt; 5 and &lt;= 10",IF(AND(I129&gt;10,I129&lt;=15),"&gt; 10 and &lt;=15",IF(I129&gt;15,"More than 15","")))))</f>
        <v>n/a</v>
      </c>
      <c r="K129" s="68"/>
      <c r="L129" s="68"/>
    </row>
    <row r="130" spans="1:12" x14ac:dyDescent="0.35">
      <c r="A130" s="1">
        <f>'2. Inputs'!A130</f>
        <v>0</v>
      </c>
      <c r="B130" s="1">
        <f>IF('3. Results'!$C$4="Yes",'2. Inputs'!B130,IF(D130="Yes","",'2. Inputs'!B130))</f>
        <v>0</v>
      </c>
      <c r="C130" s="61" t="b">
        <f t="shared" si="1"/>
        <v>0</v>
      </c>
      <c r="D130" s="61">
        <f>'2. Inputs'!L130</f>
        <v>0</v>
      </c>
      <c r="E130" s="67" t="e">
        <f>IF('2. Inputs'!E130="Hourly rate",'2. Inputs'!H130,'2. Inputs'!G130/52/'2. Inputs'!F130)</f>
        <v>#DIV/0!</v>
      </c>
      <c r="F130" s="63" t="str">
        <f>IF(AND('2. Inputs'!G130=0,'2. Inputs'!H130=0),"",IF('2. Inputs'!E130&lt;&gt;"Hourly rate",'2. Inputs'!G130/('2. Inputs'!F130/'2. Inputs'!$B$3),'2. Inputs'!H130*'2. Inputs'!$B$3*52))</f>
        <v/>
      </c>
      <c r="G130" s="63">
        <f>'2. Inputs'!I130+'2. Inputs'!J130</f>
        <v>0</v>
      </c>
      <c r="H130" s="65" t="e">
        <f>IF('2. Inputs'!D130&gt;0,'2. Inputs'!D130,Calculations!G130+Calculations!F130)</f>
        <v>#VALUE!</v>
      </c>
      <c r="I130" s="66">
        <f ca="1">(TODAY()-'2. Inputs'!K130)/365</f>
        <v>124.95616438356164</v>
      </c>
      <c r="J130" s="1" t="str">
        <f>IF(ISBLANK('2. Inputs'!K130),"n/a",IF(I130&lt;=5,"5 or less",IF(AND(I130&gt;5,I130&lt;=10),"&gt; 5 and &lt;= 10",IF(AND(I130&gt;10,I130&lt;=15),"&gt; 10 and &lt;=15",IF(I130&gt;15,"More than 15","")))))</f>
        <v>n/a</v>
      </c>
      <c r="K130" s="68"/>
      <c r="L130" s="68"/>
    </row>
    <row r="131" spans="1:12" x14ac:dyDescent="0.35">
      <c r="A131" s="1">
        <f>'2. Inputs'!A131</f>
        <v>0</v>
      </c>
      <c r="B131" s="1">
        <f>IF('3. Results'!$C$4="Yes",'2. Inputs'!B131,IF(D131="Yes","",'2. Inputs'!B131))</f>
        <v>0</v>
      </c>
      <c r="C131" s="61" t="b">
        <f t="shared" si="1"/>
        <v>0</v>
      </c>
      <c r="D131" s="61">
        <f>'2. Inputs'!L131</f>
        <v>0</v>
      </c>
      <c r="E131" s="67" t="e">
        <f>IF('2. Inputs'!E131="Hourly rate",'2. Inputs'!H131,'2. Inputs'!G131/52/'2. Inputs'!F131)</f>
        <v>#DIV/0!</v>
      </c>
      <c r="F131" s="63" t="str">
        <f>IF(AND('2. Inputs'!G131=0,'2. Inputs'!H131=0),"",IF('2. Inputs'!E131&lt;&gt;"Hourly rate",'2. Inputs'!G131/('2. Inputs'!F131/'2. Inputs'!$B$3),'2. Inputs'!H131*'2. Inputs'!$B$3*52))</f>
        <v/>
      </c>
      <c r="G131" s="63">
        <f>'2. Inputs'!I131+'2. Inputs'!J131</f>
        <v>0</v>
      </c>
      <c r="H131" s="65" t="e">
        <f>IF('2. Inputs'!D131&gt;0,'2. Inputs'!D131,Calculations!G131+Calculations!F131)</f>
        <v>#VALUE!</v>
      </c>
      <c r="I131" s="66">
        <f ca="1">(TODAY()-'2. Inputs'!K131)/365</f>
        <v>124.95616438356164</v>
      </c>
      <c r="J131" s="1" t="str">
        <f>IF(ISBLANK('2. Inputs'!K131),"n/a",IF(I131&lt;=5,"5 or less",IF(AND(I131&gt;5,I131&lt;=10),"&gt; 5 and &lt;= 10",IF(AND(I131&gt;10,I131&lt;=15),"&gt; 10 and &lt;=15",IF(I131&gt;15,"More than 15","")))))</f>
        <v>n/a</v>
      </c>
      <c r="K131" s="68"/>
      <c r="L131" s="68"/>
    </row>
    <row r="132" spans="1:12" x14ac:dyDescent="0.35">
      <c r="A132" s="1">
        <f>'2. Inputs'!A132</f>
        <v>0</v>
      </c>
      <c r="B132" s="1">
        <f>IF('3. Results'!$C$4="Yes",'2. Inputs'!B132,IF(D132="Yes","",'2. Inputs'!B132))</f>
        <v>0</v>
      </c>
      <c r="C132" s="61" t="b">
        <f t="shared" si="1"/>
        <v>0</v>
      </c>
      <c r="D132" s="61">
        <f>'2. Inputs'!L132</f>
        <v>0</v>
      </c>
      <c r="E132" s="67" t="e">
        <f>IF('2. Inputs'!E132="Hourly rate",'2. Inputs'!H132,'2. Inputs'!G132/52/'2. Inputs'!F132)</f>
        <v>#DIV/0!</v>
      </c>
      <c r="F132" s="63" t="str">
        <f>IF(AND('2. Inputs'!G132=0,'2. Inputs'!H132=0),"",IF('2. Inputs'!E132&lt;&gt;"Hourly rate",'2. Inputs'!G132/('2. Inputs'!F132/'2. Inputs'!$B$3),'2. Inputs'!H132*'2. Inputs'!$B$3*52))</f>
        <v/>
      </c>
      <c r="G132" s="63">
        <f>'2. Inputs'!I132+'2. Inputs'!J132</f>
        <v>0</v>
      </c>
      <c r="H132" s="65" t="e">
        <f>IF('2. Inputs'!D132&gt;0,'2. Inputs'!D132,Calculations!G132+Calculations!F132)</f>
        <v>#VALUE!</v>
      </c>
      <c r="I132" s="66">
        <f ca="1">(TODAY()-'2. Inputs'!K132)/365</f>
        <v>124.95616438356164</v>
      </c>
      <c r="J132" s="1" t="str">
        <f>IF(ISBLANK('2. Inputs'!K132),"n/a",IF(I132&lt;=5,"5 or less",IF(AND(I132&gt;5,I132&lt;=10),"&gt; 5 and &lt;= 10",IF(AND(I132&gt;10,I132&lt;=15),"&gt; 10 and &lt;=15",IF(I132&gt;15,"More than 15","")))))</f>
        <v>n/a</v>
      </c>
      <c r="K132" s="68"/>
      <c r="L132" s="68"/>
    </row>
    <row r="133" spans="1:12" x14ac:dyDescent="0.35">
      <c r="A133" s="1">
        <f>'2. Inputs'!A133</f>
        <v>0</v>
      </c>
      <c r="B133" s="1">
        <f>IF('3. Results'!$C$4="Yes",'2. Inputs'!B133,IF(D133="Yes","",'2. Inputs'!B133))</f>
        <v>0</v>
      </c>
      <c r="C133" s="61" t="b">
        <f t="shared" si="1"/>
        <v>0</v>
      </c>
      <c r="D133" s="61">
        <f>'2. Inputs'!L133</f>
        <v>0</v>
      </c>
      <c r="E133" s="67" t="e">
        <f>IF('2. Inputs'!E133="Hourly rate",'2. Inputs'!H133,'2. Inputs'!G133/52/'2. Inputs'!F133)</f>
        <v>#DIV/0!</v>
      </c>
      <c r="F133" s="63" t="str">
        <f>IF(AND('2. Inputs'!G133=0,'2. Inputs'!H133=0),"",IF('2. Inputs'!E133&lt;&gt;"Hourly rate",'2. Inputs'!G133/('2. Inputs'!F133/'2. Inputs'!$B$3),'2. Inputs'!H133*'2. Inputs'!$B$3*52))</f>
        <v/>
      </c>
      <c r="G133" s="63">
        <f>'2. Inputs'!I133+'2. Inputs'!J133</f>
        <v>0</v>
      </c>
      <c r="H133" s="65" t="e">
        <f>IF('2. Inputs'!D133&gt;0,'2. Inputs'!D133,Calculations!G133+Calculations!F133)</f>
        <v>#VALUE!</v>
      </c>
      <c r="I133" s="66">
        <f ca="1">(TODAY()-'2. Inputs'!K133)/365</f>
        <v>124.95616438356164</v>
      </c>
      <c r="J133" s="1" t="str">
        <f>IF(ISBLANK('2. Inputs'!K133),"n/a",IF(I133&lt;=5,"5 or less",IF(AND(I133&gt;5,I133&lt;=10),"&gt; 5 and &lt;= 10",IF(AND(I133&gt;10,I133&lt;=15),"&gt; 10 and &lt;=15",IF(I133&gt;15,"More than 15","")))))</f>
        <v>n/a</v>
      </c>
      <c r="K133" s="68"/>
      <c r="L133" s="68"/>
    </row>
    <row r="134" spans="1:12" x14ac:dyDescent="0.35">
      <c r="A134" s="1">
        <f>'2. Inputs'!A134</f>
        <v>0</v>
      </c>
      <c r="B134" s="1">
        <f>IF('3. Results'!$C$4="Yes",'2. Inputs'!B134,IF(D134="Yes","",'2. Inputs'!B134))</f>
        <v>0</v>
      </c>
      <c r="C134" s="61" t="b">
        <f t="shared" si="1"/>
        <v>0</v>
      </c>
      <c r="D134" s="61">
        <f>'2. Inputs'!L134</f>
        <v>0</v>
      </c>
      <c r="E134" s="67" t="e">
        <f>IF('2. Inputs'!E134="Hourly rate",'2. Inputs'!H134,'2. Inputs'!G134/52/'2. Inputs'!F134)</f>
        <v>#DIV/0!</v>
      </c>
      <c r="F134" s="63" t="str">
        <f>IF(AND('2. Inputs'!G134=0,'2. Inputs'!H134=0),"",IF('2. Inputs'!E134&lt;&gt;"Hourly rate",'2. Inputs'!G134/('2. Inputs'!F134/'2. Inputs'!$B$3),'2. Inputs'!H134*'2. Inputs'!$B$3*52))</f>
        <v/>
      </c>
      <c r="G134" s="63">
        <f>'2. Inputs'!I134+'2. Inputs'!J134</f>
        <v>0</v>
      </c>
      <c r="H134" s="65" t="e">
        <f>IF('2. Inputs'!D134&gt;0,'2. Inputs'!D134,Calculations!G134+Calculations!F134)</f>
        <v>#VALUE!</v>
      </c>
      <c r="I134" s="66">
        <f ca="1">(TODAY()-'2. Inputs'!K134)/365</f>
        <v>124.95616438356164</v>
      </c>
      <c r="J134" s="1" t="str">
        <f>IF(ISBLANK('2. Inputs'!K134),"n/a",IF(I134&lt;=5,"5 or less",IF(AND(I134&gt;5,I134&lt;=10),"&gt; 5 and &lt;= 10",IF(AND(I134&gt;10,I134&lt;=15),"&gt; 10 and &lt;=15",IF(I134&gt;15,"More than 15","")))))</f>
        <v>n/a</v>
      </c>
      <c r="K134" s="68"/>
      <c r="L134" s="68"/>
    </row>
    <row r="135" spans="1:12" x14ac:dyDescent="0.35">
      <c r="A135" s="1">
        <f>'2. Inputs'!A135</f>
        <v>0</v>
      </c>
      <c r="B135" s="1">
        <f>IF('3. Results'!$C$4="Yes",'2. Inputs'!B135,IF(D135="Yes","",'2. Inputs'!B135))</f>
        <v>0</v>
      </c>
      <c r="C135" s="61" t="b">
        <f t="shared" si="1"/>
        <v>0</v>
      </c>
      <c r="D135" s="61">
        <f>'2. Inputs'!L135</f>
        <v>0</v>
      </c>
      <c r="E135" s="67" t="e">
        <f>IF('2. Inputs'!E135="Hourly rate",'2. Inputs'!H135,'2. Inputs'!G135/52/'2. Inputs'!F135)</f>
        <v>#DIV/0!</v>
      </c>
      <c r="F135" s="63" t="str">
        <f>IF(AND('2. Inputs'!G135=0,'2. Inputs'!H135=0),"",IF('2. Inputs'!E135&lt;&gt;"Hourly rate",'2. Inputs'!G135/('2. Inputs'!F135/'2. Inputs'!$B$3),'2. Inputs'!H135*'2. Inputs'!$B$3*52))</f>
        <v/>
      </c>
      <c r="G135" s="63">
        <f>'2. Inputs'!I135+'2. Inputs'!J135</f>
        <v>0</v>
      </c>
      <c r="H135" s="65" t="e">
        <f>IF('2. Inputs'!D135&gt;0,'2. Inputs'!D135,Calculations!G135+Calculations!F135)</f>
        <v>#VALUE!</v>
      </c>
      <c r="I135" s="66">
        <f ca="1">(TODAY()-'2. Inputs'!K135)/365</f>
        <v>124.95616438356164</v>
      </c>
      <c r="J135" s="1" t="str">
        <f>IF(ISBLANK('2. Inputs'!K135),"n/a",IF(I135&lt;=5,"5 or less",IF(AND(I135&gt;5,I135&lt;=10),"&gt; 5 and &lt;= 10",IF(AND(I135&gt;10,I135&lt;=15),"&gt; 10 and &lt;=15",IF(I135&gt;15,"More than 15","")))))</f>
        <v>n/a</v>
      </c>
      <c r="K135" s="68"/>
      <c r="L135" s="68"/>
    </row>
    <row r="136" spans="1:12" x14ac:dyDescent="0.35">
      <c r="A136" s="1">
        <f>'2. Inputs'!A136</f>
        <v>0</v>
      </c>
      <c r="B136" s="1">
        <f>IF('3. Results'!$C$4="Yes",'2. Inputs'!B136,IF(D136="Yes","",'2. Inputs'!B136))</f>
        <v>0</v>
      </c>
      <c r="C136" s="61" t="b">
        <f t="shared" ref="C136:C199" si="2">IF(OR(B136="Women",B136="Men"),"Women and Men")</f>
        <v>0</v>
      </c>
      <c r="D136" s="61">
        <f>'2. Inputs'!L136</f>
        <v>0</v>
      </c>
      <c r="E136" s="67" t="e">
        <f>IF('2. Inputs'!E136="Hourly rate",'2. Inputs'!H136,'2. Inputs'!G136/52/'2. Inputs'!F136)</f>
        <v>#DIV/0!</v>
      </c>
      <c r="F136" s="63" t="str">
        <f>IF(AND('2. Inputs'!G136=0,'2. Inputs'!H136=0),"",IF('2. Inputs'!E136&lt;&gt;"Hourly rate",'2. Inputs'!G136/('2. Inputs'!F136/'2. Inputs'!$B$3),'2. Inputs'!H136*'2. Inputs'!$B$3*52))</f>
        <v/>
      </c>
      <c r="G136" s="63">
        <f>'2. Inputs'!I136+'2. Inputs'!J136</f>
        <v>0</v>
      </c>
      <c r="H136" s="65" t="e">
        <f>IF('2. Inputs'!D136&gt;0,'2. Inputs'!D136,Calculations!G136+Calculations!F136)</f>
        <v>#VALUE!</v>
      </c>
      <c r="I136" s="66">
        <f ca="1">(TODAY()-'2. Inputs'!K136)/365</f>
        <v>124.95616438356164</v>
      </c>
      <c r="J136" s="1" t="str">
        <f>IF(ISBLANK('2. Inputs'!K136),"n/a",IF(I136&lt;=5,"5 or less",IF(AND(I136&gt;5,I136&lt;=10),"&gt; 5 and &lt;= 10",IF(AND(I136&gt;10,I136&lt;=15),"&gt; 10 and &lt;=15",IF(I136&gt;15,"More than 15","")))))</f>
        <v>n/a</v>
      </c>
      <c r="K136" s="68"/>
      <c r="L136" s="68"/>
    </row>
    <row r="137" spans="1:12" x14ac:dyDescent="0.35">
      <c r="A137" s="1">
        <f>'2. Inputs'!A137</f>
        <v>0</v>
      </c>
      <c r="B137" s="1">
        <f>IF('3. Results'!$C$4="Yes",'2. Inputs'!B137,IF(D137="Yes","",'2. Inputs'!B137))</f>
        <v>0</v>
      </c>
      <c r="C137" s="61" t="b">
        <f t="shared" si="2"/>
        <v>0</v>
      </c>
      <c r="D137" s="61">
        <f>'2. Inputs'!L137</f>
        <v>0</v>
      </c>
      <c r="E137" s="67" t="e">
        <f>IF('2. Inputs'!E137="Hourly rate",'2. Inputs'!H137,'2. Inputs'!G137/52/'2. Inputs'!F137)</f>
        <v>#DIV/0!</v>
      </c>
      <c r="F137" s="63" t="str">
        <f>IF(AND('2. Inputs'!G137=0,'2. Inputs'!H137=0),"",IF('2. Inputs'!E137&lt;&gt;"Hourly rate",'2. Inputs'!G137/('2. Inputs'!F137/'2. Inputs'!$B$3),'2. Inputs'!H137*'2. Inputs'!$B$3*52))</f>
        <v/>
      </c>
      <c r="G137" s="63">
        <f>'2. Inputs'!I137+'2. Inputs'!J137</f>
        <v>0</v>
      </c>
      <c r="H137" s="65" t="e">
        <f>IF('2. Inputs'!D137&gt;0,'2. Inputs'!D137,Calculations!G137+Calculations!F137)</f>
        <v>#VALUE!</v>
      </c>
      <c r="I137" s="66">
        <f ca="1">(TODAY()-'2. Inputs'!K137)/365</f>
        <v>124.95616438356164</v>
      </c>
      <c r="J137" s="1" t="str">
        <f>IF(ISBLANK('2. Inputs'!K137),"n/a",IF(I137&lt;=5,"5 or less",IF(AND(I137&gt;5,I137&lt;=10),"&gt; 5 and &lt;= 10",IF(AND(I137&gt;10,I137&lt;=15),"&gt; 10 and &lt;=15",IF(I137&gt;15,"More than 15","")))))</f>
        <v>n/a</v>
      </c>
      <c r="K137" s="68"/>
      <c r="L137" s="68"/>
    </row>
    <row r="138" spans="1:12" x14ac:dyDescent="0.35">
      <c r="A138" s="1">
        <f>'2. Inputs'!A138</f>
        <v>0</v>
      </c>
      <c r="B138" s="1">
        <f>IF('3. Results'!$C$4="Yes",'2. Inputs'!B138,IF(D138="Yes","",'2. Inputs'!B138))</f>
        <v>0</v>
      </c>
      <c r="C138" s="61" t="b">
        <f t="shared" si="2"/>
        <v>0</v>
      </c>
      <c r="D138" s="61">
        <f>'2. Inputs'!L138</f>
        <v>0</v>
      </c>
      <c r="E138" s="67" t="e">
        <f>IF('2. Inputs'!E138="Hourly rate",'2. Inputs'!H138,'2. Inputs'!G138/52/'2. Inputs'!F138)</f>
        <v>#DIV/0!</v>
      </c>
      <c r="F138" s="63" t="str">
        <f>IF(AND('2. Inputs'!G138=0,'2. Inputs'!H138=0),"",IF('2. Inputs'!E138&lt;&gt;"Hourly rate",'2. Inputs'!G138/('2. Inputs'!F138/'2. Inputs'!$B$3),'2. Inputs'!H138*'2. Inputs'!$B$3*52))</f>
        <v/>
      </c>
      <c r="G138" s="63">
        <f>'2. Inputs'!I138+'2. Inputs'!J138</f>
        <v>0</v>
      </c>
      <c r="H138" s="65" t="e">
        <f>IF('2. Inputs'!D138&gt;0,'2. Inputs'!D138,Calculations!G138+Calculations!F138)</f>
        <v>#VALUE!</v>
      </c>
      <c r="I138" s="66">
        <f ca="1">(TODAY()-'2. Inputs'!K138)/365</f>
        <v>124.95616438356164</v>
      </c>
      <c r="J138" s="1" t="str">
        <f>IF(ISBLANK('2. Inputs'!K138),"n/a",IF(I138&lt;=5,"5 or less",IF(AND(I138&gt;5,I138&lt;=10),"&gt; 5 and &lt;= 10",IF(AND(I138&gt;10,I138&lt;=15),"&gt; 10 and &lt;=15",IF(I138&gt;15,"More than 15","")))))</f>
        <v>n/a</v>
      </c>
      <c r="K138" s="68"/>
      <c r="L138" s="68"/>
    </row>
    <row r="139" spans="1:12" x14ac:dyDescent="0.35">
      <c r="A139" s="1">
        <f>'2. Inputs'!A139</f>
        <v>0</v>
      </c>
      <c r="B139" s="1">
        <f>IF('3. Results'!$C$4="Yes",'2. Inputs'!B139,IF(D139="Yes","",'2. Inputs'!B139))</f>
        <v>0</v>
      </c>
      <c r="C139" s="61" t="b">
        <f t="shared" si="2"/>
        <v>0</v>
      </c>
      <c r="D139" s="61">
        <f>'2. Inputs'!L139</f>
        <v>0</v>
      </c>
      <c r="E139" s="67" t="e">
        <f>IF('2. Inputs'!E139="Hourly rate",'2. Inputs'!H139,'2. Inputs'!G139/52/'2. Inputs'!F139)</f>
        <v>#DIV/0!</v>
      </c>
      <c r="F139" s="63" t="str">
        <f>IF(AND('2. Inputs'!G139=0,'2. Inputs'!H139=0),"",IF('2. Inputs'!E139&lt;&gt;"Hourly rate",'2. Inputs'!G139/('2. Inputs'!F139/'2. Inputs'!$B$3),'2. Inputs'!H139*'2. Inputs'!$B$3*52))</f>
        <v/>
      </c>
      <c r="G139" s="63">
        <f>'2. Inputs'!I139+'2. Inputs'!J139</f>
        <v>0</v>
      </c>
      <c r="H139" s="65" t="e">
        <f>IF('2. Inputs'!D139&gt;0,'2. Inputs'!D139,Calculations!G139+Calculations!F139)</f>
        <v>#VALUE!</v>
      </c>
      <c r="I139" s="66">
        <f ca="1">(TODAY()-'2. Inputs'!K139)/365</f>
        <v>124.95616438356164</v>
      </c>
      <c r="J139" s="1" t="str">
        <f>IF(ISBLANK('2. Inputs'!K139),"n/a",IF(I139&lt;=5,"5 or less",IF(AND(I139&gt;5,I139&lt;=10),"&gt; 5 and &lt;= 10",IF(AND(I139&gt;10,I139&lt;=15),"&gt; 10 and &lt;=15",IF(I139&gt;15,"More than 15","")))))</f>
        <v>n/a</v>
      </c>
      <c r="K139" s="68"/>
      <c r="L139" s="68"/>
    </row>
    <row r="140" spans="1:12" x14ac:dyDescent="0.35">
      <c r="A140" s="1">
        <f>'2. Inputs'!A140</f>
        <v>0</v>
      </c>
      <c r="B140" s="1">
        <f>IF('3. Results'!$C$4="Yes",'2. Inputs'!B140,IF(D140="Yes","",'2. Inputs'!B140))</f>
        <v>0</v>
      </c>
      <c r="C140" s="61" t="b">
        <f t="shared" si="2"/>
        <v>0</v>
      </c>
      <c r="D140" s="61">
        <f>'2. Inputs'!L140</f>
        <v>0</v>
      </c>
      <c r="E140" s="67" t="e">
        <f>IF('2. Inputs'!E140="Hourly rate",'2. Inputs'!H140,'2. Inputs'!G140/52/'2. Inputs'!F140)</f>
        <v>#DIV/0!</v>
      </c>
      <c r="F140" s="63" t="str">
        <f>IF(AND('2. Inputs'!G140=0,'2. Inputs'!H140=0),"",IF('2. Inputs'!E140&lt;&gt;"Hourly rate",'2. Inputs'!G140/('2. Inputs'!F140/'2. Inputs'!$B$3),'2. Inputs'!H140*'2. Inputs'!$B$3*52))</f>
        <v/>
      </c>
      <c r="G140" s="63">
        <f>'2. Inputs'!I140+'2. Inputs'!J140</f>
        <v>0</v>
      </c>
      <c r="H140" s="65" t="e">
        <f>IF('2. Inputs'!D140&gt;0,'2. Inputs'!D140,Calculations!G140+Calculations!F140)</f>
        <v>#VALUE!</v>
      </c>
      <c r="I140" s="66">
        <f ca="1">(TODAY()-'2. Inputs'!K140)/365</f>
        <v>124.95616438356164</v>
      </c>
      <c r="J140" s="1" t="str">
        <f>IF(ISBLANK('2. Inputs'!K140),"n/a",IF(I140&lt;=5,"5 or less",IF(AND(I140&gt;5,I140&lt;=10),"&gt; 5 and &lt;= 10",IF(AND(I140&gt;10,I140&lt;=15),"&gt; 10 and &lt;=15",IF(I140&gt;15,"More than 15","")))))</f>
        <v>n/a</v>
      </c>
      <c r="K140" s="68"/>
      <c r="L140" s="68"/>
    </row>
    <row r="141" spans="1:12" x14ac:dyDescent="0.35">
      <c r="A141" s="1">
        <f>'2. Inputs'!A141</f>
        <v>0</v>
      </c>
      <c r="B141" s="1">
        <f>IF('3. Results'!$C$4="Yes",'2. Inputs'!B141,IF(D141="Yes","",'2. Inputs'!B141))</f>
        <v>0</v>
      </c>
      <c r="C141" s="61" t="b">
        <f t="shared" si="2"/>
        <v>0</v>
      </c>
      <c r="D141" s="61">
        <f>'2. Inputs'!L141</f>
        <v>0</v>
      </c>
      <c r="E141" s="67" t="e">
        <f>IF('2. Inputs'!E141="Hourly rate",'2. Inputs'!H141,'2. Inputs'!G141/52/'2. Inputs'!F141)</f>
        <v>#DIV/0!</v>
      </c>
      <c r="F141" s="63" t="str">
        <f>IF(AND('2. Inputs'!G141=0,'2. Inputs'!H141=0),"",IF('2. Inputs'!E141&lt;&gt;"Hourly rate",'2. Inputs'!G141/('2. Inputs'!F141/'2. Inputs'!$B$3),'2. Inputs'!H141*'2. Inputs'!$B$3*52))</f>
        <v/>
      </c>
      <c r="G141" s="63">
        <f>'2. Inputs'!I141+'2. Inputs'!J141</f>
        <v>0</v>
      </c>
      <c r="H141" s="65" t="e">
        <f>IF('2. Inputs'!D141&gt;0,'2. Inputs'!D141,Calculations!G141+Calculations!F141)</f>
        <v>#VALUE!</v>
      </c>
      <c r="I141" s="66">
        <f ca="1">(TODAY()-'2. Inputs'!K141)/365</f>
        <v>124.95616438356164</v>
      </c>
      <c r="J141" s="1" t="str">
        <f>IF(ISBLANK('2. Inputs'!K141),"n/a",IF(I141&lt;=5,"5 or less",IF(AND(I141&gt;5,I141&lt;=10),"&gt; 5 and &lt;= 10",IF(AND(I141&gt;10,I141&lt;=15),"&gt; 10 and &lt;=15",IF(I141&gt;15,"More than 15","")))))</f>
        <v>n/a</v>
      </c>
      <c r="K141" s="68"/>
      <c r="L141" s="68"/>
    </row>
    <row r="142" spans="1:12" x14ac:dyDescent="0.35">
      <c r="A142" s="1">
        <f>'2. Inputs'!A142</f>
        <v>0</v>
      </c>
      <c r="B142" s="1">
        <f>IF('3. Results'!$C$4="Yes",'2. Inputs'!B142,IF(D142="Yes","",'2. Inputs'!B142))</f>
        <v>0</v>
      </c>
      <c r="C142" s="61" t="b">
        <f t="shared" si="2"/>
        <v>0</v>
      </c>
      <c r="D142" s="61">
        <f>'2. Inputs'!L142</f>
        <v>0</v>
      </c>
      <c r="E142" s="67" t="e">
        <f>IF('2. Inputs'!E142="Hourly rate",'2. Inputs'!H142,'2. Inputs'!G142/52/'2. Inputs'!F142)</f>
        <v>#DIV/0!</v>
      </c>
      <c r="F142" s="63" t="str">
        <f>IF(AND('2. Inputs'!G142=0,'2. Inputs'!H142=0),"",IF('2. Inputs'!E142&lt;&gt;"Hourly rate",'2. Inputs'!G142/('2. Inputs'!F142/'2. Inputs'!$B$3),'2. Inputs'!H142*'2. Inputs'!$B$3*52))</f>
        <v/>
      </c>
      <c r="G142" s="63">
        <f>'2. Inputs'!I142+'2. Inputs'!J142</f>
        <v>0</v>
      </c>
      <c r="H142" s="65" t="e">
        <f>IF('2. Inputs'!D142&gt;0,'2. Inputs'!D142,Calculations!G142+Calculations!F142)</f>
        <v>#VALUE!</v>
      </c>
      <c r="I142" s="66">
        <f ca="1">(TODAY()-'2. Inputs'!K142)/365</f>
        <v>124.95616438356164</v>
      </c>
      <c r="J142" s="1" t="str">
        <f>IF(ISBLANK('2. Inputs'!K142),"n/a",IF(I142&lt;=5,"5 or less",IF(AND(I142&gt;5,I142&lt;=10),"&gt; 5 and &lt;= 10",IF(AND(I142&gt;10,I142&lt;=15),"&gt; 10 and &lt;=15",IF(I142&gt;15,"More than 15","")))))</f>
        <v>n/a</v>
      </c>
      <c r="K142" s="68"/>
      <c r="L142" s="68"/>
    </row>
    <row r="143" spans="1:12" x14ac:dyDescent="0.35">
      <c r="A143" s="1">
        <f>'2. Inputs'!A143</f>
        <v>0</v>
      </c>
      <c r="B143" s="1">
        <f>IF('3. Results'!$C$4="Yes",'2. Inputs'!B143,IF(D143="Yes","",'2. Inputs'!B143))</f>
        <v>0</v>
      </c>
      <c r="C143" s="61" t="b">
        <f t="shared" si="2"/>
        <v>0</v>
      </c>
      <c r="D143" s="61">
        <f>'2. Inputs'!L143</f>
        <v>0</v>
      </c>
      <c r="E143" s="67" t="e">
        <f>IF('2. Inputs'!E143="Hourly rate",'2. Inputs'!H143,'2. Inputs'!G143/52/'2. Inputs'!F143)</f>
        <v>#DIV/0!</v>
      </c>
      <c r="F143" s="63" t="str">
        <f>IF(AND('2. Inputs'!G143=0,'2. Inputs'!H143=0),"",IF('2. Inputs'!E143&lt;&gt;"Hourly rate",'2. Inputs'!G143/('2. Inputs'!F143/'2. Inputs'!$B$3),'2. Inputs'!H143*'2. Inputs'!$B$3*52))</f>
        <v/>
      </c>
      <c r="G143" s="63">
        <f>'2. Inputs'!I143+'2. Inputs'!J143</f>
        <v>0</v>
      </c>
      <c r="H143" s="65" t="e">
        <f>IF('2. Inputs'!D143&gt;0,'2. Inputs'!D143,Calculations!G143+Calculations!F143)</f>
        <v>#VALUE!</v>
      </c>
      <c r="I143" s="66">
        <f ca="1">(TODAY()-'2. Inputs'!K143)/365</f>
        <v>124.95616438356164</v>
      </c>
      <c r="J143" s="1" t="str">
        <f>IF(ISBLANK('2. Inputs'!K143),"n/a",IF(I143&lt;=5,"5 or less",IF(AND(I143&gt;5,I143&lt;=10),"&gt; 5 and &lt;= 10",IF(AND(I143&gt;10,I143&lt;=15),"&gt; 10 and &lt;=15",IF(I143&gt;15,"More than 15","")))))</f>
        <v>n/a</v>
      </c>
      <c r="K143" s="68"/>
      <c r="L143" s="68"/>
    </row>
    <row r="144" spans="1:12" x14ac:dyDescent="0.35">
      <c r="A144" s="1">
        <f>'2. Inputs'!A144</f>
        <v>0</v>
      </c>
      <c r="B144" s="1">
        <f>IF('3. Results'!$C$4="Yes",'2. Inputs'!B144,IF(D144="Yes","",'2. Inputs'!B144))</f>
        <v>0</v>
      </c>
      <c r="C144" s="61" t="b">
        <f t="shared" si="2"/>
        <v>0</v>
      </c>
      <c r="D144" s="61">
        <f>'2. Inputs'!L144</f>
        <v>0</v>
      </c>
      <c r="E144" s="67" t="e">
        <f>IF('2. Inputs'!E144="Hourly rate",'2. Inputs'!H144,'2. Inputs'!G144/52/'2. Inputs'!F144)</f>
        <v>#DIV/0!</v>
      </c>
      <c r="F144" s="63" t="str">
        <f>IF(AND('2. Inputs'!G144=0,'2. Inputs'!H144=0),"",IF('2. Inputs'!E144&lt;&gt;"Hourly rate",'2. Inputs'!G144/('2. Inputs'!F144/'2. Inputs'!$B$3),'2. Inputs'!H144*'2. Inputs'!$B$3*52))</f>
        <v/>
      </c>
      <c r="G144" s="63">
        <f>'2. Inputs'!I144+'2. Inputs'!J144</f>
        <v>0</v>
      </c>
      <c r="H144" s="65" t="e">
        <f>IF('2. Inputs'!D144&gt;0,'2. Inputs'!D144,Calculations!G144+Calculations!F144)</f>
        <v>#VALUE!</v>
      </c>
      <c r="I144" s="66">
        <f ca="1">(TODAY()-'2. Inputs'!K144)/365</f>
        <v>124.95616438356164</v>
      </c>
      <c r="J144" s="1" t="str">
        <f>IF(ISBLANK('2. Inputs'!K144),"n/a",IF(I144&lt;=5,"5 or less",IF(AND(I144&gt;5,I144&lt;=10),"&gt; 5 and &lt;= 10",IF(AND(I144&gt;10,I144&lt;=15),"&gt; 10 and &lt;=15",IF(I144&gt;15,"More than 15","")))))</f>
        <v>n/a</v>
      </c>
      <c r="K144" s="68"/>
      <c r="L144" s="68"/>
    </row>
    <row r="145" spans="1:12" x14ac:dyDescent="0.35">
      <c r="A145" s="1">
        <f>'2. Inputs'!A145</f>
        <v>0</v>
      </c>
      <c r="B145" s="1">
        <f>IF('3. Results'!$C$4="Yes",'2. Inputs'!B145,IF(D145="Yes","",'2. Inputs'!B145))</f>
        <v>0</v>
      </c>
      <c r="C145" s="61" t="b">
        <f t="shared" si="2"/>
        <v>0</v>
      </c>
      <c r="D145" s="61">
        <f>'2. Inputs'!L145</f>
        <v>0</v>
      </c>
      <c r="E145" s="67" t="e">
        <f>IF('2. Inputs'!E145="Hourly rate",'2. Inputs'!H145,'2. Inputs'!G145/52/'2. Inputs'!F145)</f>
        <v>#DIV/0!</v>
      </c>
      <c r="F145" s="63" t="str">
        <f>IF(AND('2. Inputs'!G145=0,'2. Inputs'!H145=0),"",IF('2. Inputs'!E145&lt;&gt;"Hourly rate",'2. Inputs'!G145/('2. Inputs'!F145/'2. Inputs'!$B$3),'2. Inputs'!H145*'2. Inputs'!$B$3*52))</f>
        <v/>
      </c>
      <c r="G145" s="63">
        <f>'2. Inputs'!I145+'2. Inputs'!J145</f>
        <v>0</v>
      </c>
      <c r="H145" s="65" t="e">
        <f>IF('2. Inputs'!D145&gt;0,'2. Inputs'!D145,Calculations!G145+Calculations!F145)</f>
        <v>#VALUE!</v>
      </c>
      <c r="I145" s="66">
        <f ca="1">(TODAY()-'2. Inputs'!K145)/365</f>
        <v>124.95616438356164</v>
      </c>
      <c r="J145" s="1" t="str">
        <f>IF(ISBLANK('2. Inputs'!K145),"n/a",IF(I145&lt;=5,"5 or less",IF(AND(I145&gt;5,I145&lt;=10),"&gt; 5 and &lt;= 10",IF(AND(I145&gt;10,I145&lt;=15),"&gt; 10 and &lt;=15",IF(I145&gt;15,"More than 15","")))))</f>
        <v>n/a</v>
      </c>
      <c r="K145" s="68"/>
      <c r="L145" s="68"/>
    </row>
    <row r="146" spans="1:12" x14ac:dyDescent="0.35">
      <c r="A146" s="1">
        <f>'2. Inputs'!A146</f>
        <v>0</v>
      </c>
      <c r="B146" s="1">
        <f>IF('3. Results'!$C$4="Yes",'2. Inputs'!B146,IF(D146="Yes","",'2. Inputs'!B146))</f>
        <v>0</v>
      </c>
      <c r="C146" s="61" t="b">
        <f t="shared" si="2"/>
        <v>0</v>
      </c>
      <c r="D146" s="61">
        <f>'2. Inputs'!L146</f>
        <v>0</v>
      </c>
      <c r="E146" s="67" t="e">
        <f>IF('2. Inputs'!E146="Hourly rate",'2. Inputs'!H146,'2. Inputs'!G146/52/'2. Inputs'!F146)</f>
        <v>#DIV/0!</v>
      </c>
      <c r="F146" s="63" t="str">
        <f>IF(AND('2. Inputs'!G146=0,'2. Inputs'!H146=0),"",IF('2. Inputs'!E146&lt;&gt;"Hourly rate",'2. Inputs'!G146/('2. Inputs'!F146/'2. Inputs'!$B$3),'2. Inputs'!H146*'2. Inputs'!$B$3*52))</f>
        <v/>
      </c>
      <c r="G146" s="63">
        <f>'2. Inputs'!I146+'2. Inputs'!J146</f>
        <v>0</v>
      </c>
      <c r="H146" s="65" t="e">
        <f>IF('2. Inputs'!D146&gt;0,'2. Inputs'!D146,Calculations!G146+Calculations!F146)</f>
        <v>#VALUE!</v>
      </c>
      <c r="I146" s="66">
        <f ca="1">(TODAY()-'2. Inputs'!K146)/365</f>
        <v>124.95616438356164</v>
      </c>
      <c r="J146" s="1" t="str">
        <f>IF(ISBLANK('2. Inputs'!K146),"n/a",IF(I146&lt;=5,"5 or less",IF(AND(I146&gt;5,I146&lt;=10),"&gt; 5 and &lt;= 10",IF(AND(I146&gt;10,I146&lt;=15),"&gt; 10 and &lt;=15",IF(I146&gt;15,"More than 15","")))))</f>
        <v>n/a</v>
      </c>
      <c r="K146" s="68"/>
      <c r="L146" s="68"/>
    </row>
    <row r="147" spans="1:12" x14ac:dyDescent="0.35">
      <c r="A147" s="1">
        <f>'2. Inputs'!A147</f>
        <v>0</v>
      </c>
      <c r="B147" s="1">
        <f>IF('3. Results'!$C$4="Yes",'2. Inputs'!B147,IF(D147="Yes","",'2. Inputs'!B147))</f>
        <v>0</v>
      </c>
      <c r="C147" s="61" t="b">
        <f t="shared" si="2"/>
        <v>0</v>
      </c>
      <c r="D147" s="61">
        <f>'2. Inputs'!L147</f>
        <v>0</v>
      </c>
      <c r="E147" s="67" t="e">
        <f>IF('2. Inputs'!E147="Hourly rate",'2. Inputs'!H147,'2. Inputs'!G147/52/'2. Inputs'!F147)</f>
        <v>#DIV/0!</v>
      </c>
      <c r="F147" s="63" t="str">
        <f>IF(AND('2. Inputs'!G147=0,'2. Inputs'!H147=0),"",IF('2. Inputs'!E147&lt;&gt;"Hourly rate",'2. Inputs'!G147/('2. Inputs'!F147/'2. Inputs'!$B$3),'2. Inputs'!H147*'2. Inputs'!$B$3*52))</f>
        <v/>
      </c>
      <c r="G147" s="63">
        <f>'2. Inputs'!I147+'2. Inputs'!J147</f>
        <v>0</v>
      </c>
      <c r="H147" s="65" t="e">
        <f>IF('2. Inputs'!D147&gt;0,'2. Inputs'!D147,Calculations!G147+Calculations!F147)</f>
        <v>#VALUE!</v>
      </c>
      <c r="I147" s="66">
        <f ca="1">(TODAY()-'2. Inputs'!K147)/365</f>
        <v>124.95616438356164</v>
      </c>
      <c r="J147" s="1" t="str">
        <f>IF(ISBLANK('2. Inputs'!K147),"n/a",IF(I147&lt;=5,"5 or less",IF(AND(I147&gt;5,I147&lt;=10),"&gt; 5 and &lt;= 10",IF(AND(I147&gt;10,I147&lt;=15),"&gt; 10 and &lt;=15",IF(I147&gt;15,"More than 15","")))))</f>
        <v>n/a</v>
      </c>
      <c r="K147" s="68"/>
      <c r="L147" s="68"/>
    </row>
    <row r="148" spans="1:12" x14ac:dyDescent="0.35">
      <c r="A148" s="1">
        <f>'2. Inputs'!A148</f>
        <v>0</v>
      </c>
      <c r="B148" s="1">
        <f>IF('3. Results'!$C$4="Yes",'2. Inputs'!B148,IF(D148="Yes","",'2. Inputs'!B148))</f>
        <v>0</v>
      </c>
      <c r="C148" s="61" t="b">
        <f t="shared" si="2"/>
        <v>0</v>
      </c>
      <c r="D148" s="61">
        <f>'2. Inputs'!L148</f>
        <v>0</v>
      </c>
      <c r="E148" s="67" t="e">
        <f>IF('2. Inputs'!E148="Hourly rate",'2. Inputs'!H148,'2. Inputs'!G148/52/'2. Inputs'!F148)</f>
        <v>#DIV/0!</v>
      </c>
      <c r="F148" s="63" t="str">
        <f>IF(AND('2. Inputs'!G148=0,'2. Inputs'!H148=0),"",IF('2. Inputs'!E148&lt;&gt;"Hourly rate",'2. Inputs'!G148/('2. Inputs'!F148/'2. Inputs'!$B$3),'2. Inputs'!H148*'2. Inputs'!$B$3*52))</f>
        <v/>
      </c>
      <c r="G148" s="63">
        <f>'2. Inputs'!I148+'2. Inputs'!J148</f>
        <v>0</v>
      </c>
      <c r="H148" s="65" t="e">
        <f>IF('2. Inputs'!D148&gt;0,'2. Inputs'!D148,Calculations!G148+Calculations!F148)</f>
        <v>#VALUE!</v>
      </c>
      <c r="I148" s="66">
        <f ca="1">(TODAY()-'2. Inputs'!K148)/365</f>
        <v>124.95616438356164</v>
      </c>
      <c r="J148" s="1" t="str">
        <f>IF(ISBLANK('2. Inputs'!K148),"n/a",IF(I148&lt;=5,"5 or less",IF(AND(I148&gt;5,I148&lt;=10),"&gt; 5 and &lt;= 10",IF(AND(I148&gt;10,I148&lt;=15),"&gt; 10 and &lt;=15",IF(I148&gt;15,"More than 15","")))))</f>
        <v>n/a</v>
      </c>
      <c r="K148" s="68"/>
      <c r="L148" s="68"/>
    </row>
    <row r="149" spans="1:12" x14ac:dyDescent="0.35">
      <c r="A149" s="1">
        <f>'2. Inputs'!A149</f>
        <v>0</v>
      </c>
      <c r="B149" s="1">
        <f>IF('3. Results'!$C$4="Yes",'2. Inputs'!B149,IF(D149="Yes","",'2. Inputs'!B149))</f>
        <v>0</v>
      </c>
      <c r="C149" s="61" t="b">
        <f t="shared" si="2"/>
        <v>0</v>
      </c>
      <c r="D149" s="61">
        <f>'2. Inputs'!L149</f>
        <v>0</v>
      </c>
      <c r="E149" s="67" t="e">
        <f>IF('2. Inputs'!E149="Hourly rate",'2. Inputs'!H149,'2. Inputs'!G149/52/'2. Inputs'!F149)</f>
        <v>#DIV/0!</v>
      </c>
      <c r="F149" s="63" t="str">
        <f>IF(AND('2. Inputs'!G149=0,'2. Inputs'!H149=0),"",IF('2. Inputs'!E149&lt;&gt;"Hourly rate",'2. Inputs'!G149/('2. Inputs'!F149/'2. Inputs'!$B$3),'2. Inputs'!H149*'2. Inputs'!$B$3*52))</f>
        <v/>
      </c>
      <c r="G149" s="63">
        <f>'2. Inputs'!I149+'2. Inputs'!J149</f>
        <v>0</v>
      </c>
      <c r="H149" s="65" t="e">
        <f>IF('2. Inputs'!D149&gt;0,'2. Inputs'!D149,Calculations!G149+Calculations!F149)</f>
        <v>#VALUE!</v>
      </c>
      <c r="I149" s="66">
        <f ca="1">(TODAY()-'2. Inputs'!K149)/365</f>
        <v>124.95616438356164</v>
      </c>
      <c r="J149" s="1" t="str">
        <f>IF(ISBLANK('2. Inputs'!K149),"n/a",IF(I149&lt;=5,"5 or less",IF(AND(I149&gt;5,I149&lt;=10),"&gt; 5 and &lt;= 10",IF(AND(I149&gt;10,I149&lt;=15),"&gt; 10 and &lt;=15",IF(I149&gt;15,"More than 15","")))))</f>
        <v>n/a</v>
      </c>
      <c r="K149" s="68"/>
      <c r="L149" s="68"/>
    </row>
    <row r="150" spans="1:12" x14ac:dyDescent="0.35">
      <c r="A150" s="1">
        <f>'2. Inputs'!A150</f>
        <v>0</v>
      </c>
      <c r="B150" s="1">
        <f>IF('3. Results'!$C$4="Yes",'2. Inputs'!B150,IF(D150="Yes","",'2. Inputs'!B150))</f>
        <v>0</v>
      </c>
      <c r="C150" s="61" t="b">
        <f t="shared" si="2"/>
        <v>0</v>
      </c>
      <c r="D150" s="61">
        <f>'2. Inputs'!L150</f>
        <v>0</v>
      </c>
      <c r="E150" s="67" t="e">
        <f>IF('2. Inputs'!E150="Hourly rate",'2. Inputs'!H150,'2. Inputs'!G150/52/'2. Inputs'!F150)</f>
        <v>#DIV/0!</v>
      </c>
      <c r="F150" s="63" t="str">
        <f>IF(AND('2. Inputs'!G150=0,'2. Inputs'!H150=0),"",IF('2. Inputs'!E150&lt;&gt;"Hourly rate",'2. Inputs'!G150/('2. Inputs'!F150/'2. Inputs'!$B$3),'2. Inputs'!H150*'2. Inputs'!$B$3*52))</f>
        <v/>
      </c>
      <c r="G150" s="63">
        <f>'2. Inputs'!I150+'2. Inputs'!J150</f>
        <v>0</v>
      </c>
      <c r="H150" s="65" t="e">
        <f>IF('2. Inputs'!D150&gt;0,'2. Inputs'!D150,Calculations!G150+Calculations!F150)</f>
        <v>#VALUE!</v>
      </c>
      <c r="I150" s="66">
        <f ca="1">(TODAY()-'2. Inputs'!K150)/365</f>
        <v>124.95616438356164</v>
      </c>
      <c r="J150" s="1" t="str">
        <f>IF(ISBLANK('2. Inputs'!K150),"n/a",IF(I150&lt;=5,"5 or less",IF(AND(I150&gt;5,I150&lt;=10),"&gt; 5 and &lt;= 10",IF(AND(I150&gt;10,I150&lt;=15),"&gt; 10 and &lt;=15",IF(I150&gt;15,"More than 15","")))))</f>
        <v>n/a</v>
      </c>
      <c r="K150" s="68"/>
      <c r="L150" s="68"/>
    </row>
    <row r="151" spans="1:12" x14ac:dyDescent="0.35">
      <c r="A151" s="1">
        <f>'2. Inputs'!A151</f>
        <v>0</v>
      </c>
      <c r="B151" s="1">
        <f>IF('3. Results'!$C$4="Yes",'2. Inputs'!B151,IF(D151="Yes","",'2. Inputs'!B151))</f>
        <v>0</v>
      </c>
      <c r="C151" s="61" t="b">
        <f t="shared" si="2"/>
        <v>0</v>
      </c>
      <c r="D151" s="61">
        <f>'2. Inputs'!L151</f>
        <v>0</v>
      </c>
      <c r="E151" s="67" t="e">
        <f>IF('2. Inputs'!E151="Hourly rate",'2. Inputs'!H151,'2. Inputs'!G151/52/'2. Inputs'!F151)</f>
        <v>#DIV/0!</v>
      </c>
      <c r="F151" s="63" t="str">
        <f>IF(AND('2. Inputs'!G151=0,'2. Inputs'!H151=0),"",IF('2. Inputs'!E151&lt;&gt;"Hourly rate",'2. Inputs'!G151/('2. Inputs'!F151/'2. Inputs'!$B$3),'2. Inputs'!H151*'2. Inputs'!$B$3*52))</f>
        <v/>
      </c>
      <c r="G151" s="63">
        <f>'2. Inputs'!I151+'2. Inputs'!J151</f>
        <v>0</v>
      </c>
      <c r="H151" s="65" t="e">
        <f>IF('2. Inputs'!D151&gt;0,'2. Inputs'!D151,Calculations!G151+Calculations!F151)</f>
        <v>#VALUE!</v>
      </c>
      <c r="I151" s="66">
        <f ca="1">(TODAY()-'2. Inputs'!K151)/365</f>
        <v>124.95616438356164</v>
      </c>
      <c r="J151" s="1" t="str">
        <f>IF(ISBLANK('2. Inputs'!K151),"n/a",IF(I151&lt;=5,"5 or less",IF(AND(I151&gt;5,I151&lt;=10),"&gt; 5 and &lt;= 10",IF(AND(I151&gt;10,I151&lt;=15),"&gt; 10 and &lt;=15",IF(I151&gt;15,"More than 15","")))))</f>
        <v>n/a</v>
      </c>
      <c r="K151" s="68"/>
      <c r="L151" s="68"/>
    </row>
    <row r="152" spans="1:12" x14ac:dyDescent="0.35">
      <c r="A152" s="1">
        <f>'2. Inputs'!A152</f>
        <v>0</v>
      </c>
      <c r="B152" s="1">
        <f>IF('3. Results'!$C$4="Yes",'2. Inputs'!B152,IF(D152="Yes","",'2. Inputs'!B152))</f>
        <v>0</v>
      </c>
      <c r="C152" s="61" t="b">
        <f t="shared" si="2"/>
        <v>0</v>
      </c>
      <c r="D152" s="61">
        <f>'2. Inputs'!L152</f>
        <v>0</v>
      </c>
      <c r="E152" s="67" t="e">
        <f>IF('2. Inputs'!E152="Hourly rate",'2. Inputs'!H152,'2. Inputs'!G152/52/'2. Inputs'!F152)</f>
        <v>#DIV/0!</v>
      </c>
      <c r="F152" s="63" t="str">
        <f>IF(AND('2. Inputs'!G152=0,'2. Inputs'!H152=0),"",IF('2. Inputs'!E152&lt;&gt;"Hourly rate",'2. Inputs'!G152/('2. Inputs'!F152/'2. Inputs'!$B$3),'2. Inputs'!H152*'2. Inputs'!$B$3*52))</f>
        <v/>
      </c>
      <c r="G152" s="63">
        <f>'2. Inputs'!I152+'2. Inputs'!J152</f>
        <v>0</v>
      </c>
      <c r="H152" s="65" t="e">
        <f>IF('2. Inputs'!D152&gt;0,'2. Inputs'!D152,Calculations!G152+Calculations!F152)</f>
        <v>#VALUE!</v>
      </c>
      <c r="I152" s="66">
        <f ca="1">(TODAY()-'2. Inputs'!K152)/365</f>
        <v>124.95616438356164</v>
      </c>
      <c r="J152" s="1" t="str">
        <f>IF(ISBLANK('2. Inputs'!K152),"n/a",IF(I152&lt;=5,"5 or less",IF(AND(I152&gt;5,I152&lt;=10),"&gt; 5 and &lt;= 10",IF(AND(I152&gt;10,I152&lt;=15),"&gt; 10 and &lt;=15",IF(I152&gt;15,"More than 15","")))))</f>
        <v>n/a</v>
      </c>
      <c r="K152" s="68"/>
      <c r="L152" s="68"/>
    </row>
    <row r="153" spans="1:12" x14ac:dyDescent="0.35">
      <c r="A153" s="1">
        <f>'2. Inputs'!A153</f>
        <v>0</v>
      </c>
      <c r="B153" s="1">
        <f>IF('3. Results'!$C$4="Yes",'2. Inputs'!B153,IF(D153="Yes","",'2. Inputs'!B153))</f>
        <v>0</v>
      </c>
      <c r="C153" s="61" t="b">
        <f t="shared" si="2"/>
        <v>0</v>
      </c>
      <c r="D153" s="61">
        <f>'2. Inputs'!L153</f>
        <v>0</v>
      </c>
      <c r="E153" s="67" t="e">
        <f>IF('2. Inputs'!E153="Hourly rate",'2. Inputs'!H153,'2. Inputs'!G153/52/'2. Inputs'!F153)</f>
        <v>#DIV/0!</v>
      </c>
      <c r="F153" s="63" t="str">
        <f>IF(AND('2. Inputs'!G153=0,'2. Inputs'!H153=0),"",IF('2. Inputs'!E153&lt;&gt;"Hourly rate",'2. Inputs'!G153/('2. Inputs'!F153/'2. Inputs'!$B$3),'2. Inputs'!H153*'2. Inputs'!$B$3*52))</f>
        <v/>
      </c>
      <c r="G153" s="63">
        <f>'2. Inputs'!I153+'2. Inputs'!J153</f>
        <v>0</v>
      </c>
      <c r="H153" s="65" t="e">
        <f>IF('2. Inputs'!D153&gt;0,'2. Inputs'!D153,Calculations!G153+Calculations!F153)</f>
        <v>#VALUE!</v>
      </c>
      <c r="I153" s="66">
        <f ca="1">(TODAY()-'2. Inputs'!K153)/365</f>
        <v>124.95616438356164</v>
      </c>
      <c r="J153" s="1" t="str">
        <f>IF(ISBLANK('2. Inputs'!K153),"n/a",IF(I153&lt;=5,"5 or less",IF(AND(I153&gt;5,I153&lt;=10),"&gt; 5 and &lt;= 10",IF(AND(I153&gt;10,I153&lt;=15),"&gt; 10 and &lt;=15",IF(I153&gt;15,"More than 15","")))))</f>
        <v>n/a</v>
      </c>
      <c r="K153" s="68"/>
      <c r="L153" s="68"/>
    </row>
    <row r="154" spans="1:12" x14ac:dyDescent="0.35">
      <c r="A154" s="1">
        <f>'2. Inputs'!A154</f>
        <v>0</v>
      </c>
      <c r="B154" s="1">
        <f>IF('3. Results'!$C$4="Yes",'2. Inputs'!B154,IF(D154="Yes","",'2. Inputs'!B154))</f>
        <v>0</v>
      </c>
      <c r="C154" s="61" t="b">
        <f t="shared" si="2"/>
        <v>0</v>
      </c>
      <c r="D154" s="61">
        <f>'2. Inputs'!L154</f>
        <v>0</v>
      </c>
      <c r="E154" s="67" t="e">
        <f>IF('2. Inputs'!E154="Hourly rate",'2. Inputs'!H154,'2. Inputs'!G154/52/'2. Inputs'!F154)</f>
        <v>#DIV/0!</v>
      </c>
      <c r="F154" s="63" t="str">
        <f>IF(AND('2. Inputs'!G154=0,'2. Inputs'!H154=0),"",IF('2. Inputs'!E154&lt;&gt;"Hourly rate",'2. Inputs'!G154/('2. Inputs'!F154/'2. Inputs'!$B$3),'2. Inputs'!H154*'2. Inputs'!$B$3*52))</f>
        <v/>
      </c>
      <c r="G154" s="63">
        <f>'2. Inputs'!I154+'2. Inputs'!J154</f>
        <v>0</v>
      </c>
      <c r="H154" s="65" t="e">
        <f>IF('2. Inputs'!D154&gt;0,'2. Inputs'!D154,Calculations!G154+Calculations!F154)</f>
        <v>#VALUE!</v>
      </c>
      <c r="I154" s="66">
        <f ca="1">(TODAY()-'2. Inputs'!K154)/365</f>
        <v>124.95616438356164</v>
      </c>
      <c r="J154" s="1" t="str">
        <f>IF(ISBLANK('2. Inputs'!K154),"n/a",IF(I154&lt;=5,"5 or less",IF(AND(I154&gt;5,I154&lt;=10),"&gt; 5 and &lt;= 10",IF(AND(I154&gt;10,I154&lt;=15),"&gt; 10 and &lt;=15",IF(I154&gt;15,"More than 15","")))))</f>
        <v>n/a</v>
      </c>
      <c r="K154" s="68"/>
      <c r="L154" s="68"/>
    </row>
    <row r="155" spans="1:12" x14ac:dyDescent="0.35">
      <c r="A155" s="1">
        <f>'2. Inputs'!A155</f>
        <v>0</v>
      </c>
      <c r="B155" s="1">
        <f>IF('3. Results'!$C$4="Yes",'2. Inputs'!B155,IF(D155="Yes","",'2. Inputs'!B155))</f>
        <v>0</v>
      </c>
      <c r="C155" s="61" t="b">
        <f t="shared" si="2"/>
        <v>0</v>
      </c>
      <c r="D155" s="61">
        <f>'2. Inputs'!L155</f>
        <v>0</v>
      </c>
      <c r="E155" s="67" t="e">
        <f>IF('2. Inputs'!E155="Hourly rate",'2. Inputs'!H155,'2. Inputs'!G155/52/'2. Inputs'!F155)</f>
        <v>#DIV/0!</v>
      </c>
      <c r="F155" s="63" t="str">
        <f>IF(AND('2. Inputs'!G155=0,'2. Inputs'!H155=0),"",IF('2. Inputs'!E155&lt;&gt;"Hourly rate",'2. Inputs'!G155/('2. Inputs'!F155/'2. Inputs'!$B$3),'2. Inputs'!H155*'2. Inputs'!$B$3*52))</f>
        <v/>
      </c>
      <c r="G155" s="63">
        <f>'2. Inputs'!I155+'2. Inputs'!J155</f>
        <v>0</v>
      </c>
      <c r="H155" s="65" t="e">
        <f>IF('2. Inputs'!D155&gt;0,'2. Inputs'!D155,Calculations!G155+Calculations!F155)</f>
        <v>#VALUE!</v>
      </c>
      <c r="I155" s="66">
        <f ca="1">(TODAY()-'2. Inputs'!K155)/365</f>
        <v>124.95616438356164</v>
      </c>
      <c r="J155" s="1" t="str">
        <f>IF(ISBLANK('2. Inputs'!K155),"n/a",IF(I155&lt;=5,"5 or less",IF(AND(I155&gt;5,I155&lt;=10),"&gt; 5 and &lt;= 10",IF(AND(I155&gt;10,I155&lt;=15),"&gt; 10 and &lt;=15",IF(I155&gt;15,"More than 15","")))))</f>
        <v>n/a</v>
      </c>
      <c r="K155" s="68"/>
      <c r="L155" s="68"/>
    </row>
    <row r="156" spans="1:12" x14ac:dyDescent="0.35">
      <c r="A156" s="1">
        <f>'2. Inputs'!A156</f>
        <v>0</v>
      </c>
      <c r="B156" s="1">
        <f>IF('3. Results'!$C$4="Yes",'2. Inputs'!B156,IF(D156="Yes","",'2. Inputs'!B156))</f>
        <v>0</v>
      </c>
      <c r="C156" s="61" t="b">
        <f t="shared" si="2"/>
        <v>0</v>
      </c>
      <c r="D156" s="61">
        <f>'2. Inputs'!L156</f>
        <v>0</v>
      </c>
      <c r="E156" s="67" t="e">
        <f>IF('2. Inputs'!E156="Hourly rate",'2. Inputs'!H156,'2. Inputs'!G156/52/'2. Inputs'!F156)</f>
        <v>#DIV/0!</v>
      </c>
      <c r="F156" s="63" t="str">
        <f>IF(AND('2. Inputs'!G156=0,'2. Inputs'!H156=0),"",IF('2. Inputs'!E156&lt;&gt;"Hourly rate",'2. Inputs'!G156/('2. Inputs'!F156/'2. Inputs'!$B$3),'2. Inputs'!H156*'2. Inputs'!$B$3*52))</f>
        <v/>
      </c>
      <c r="G156" s="63">
        <f>'2. Inputs'!I156+'2. Inputs'!J156</f>
        <v>0</v>
      </c>
      <c r="H156" s="65" t="e">
        <f>IF('2. Inputs'!D156&gt;0,'2. Inputs'!D156,Calculations!G156+Calculations!F156)</f>
        <v>#VALUE!</v>
      </c>
      <c r="I156" s="66">
        <f ca="1">(TODAY()-'2. Inputs'!K156)/365</f>
        <v>124.95616438356164</v>
      </c>
      <c r="J156" s="1" t="str">
        <f>IF(ISBLANK('2. Inputs'!K156),"n/a",IF(I156&lt;=5,"5 or less",IF(AND(I156&gt;5,I156&lt;=10),"&gt; 5 and &lt;= 10",IF(AND(I156&gt;10,I156&lt;=15),"&gt; 10 and &lt;=15",IF(I156&gt;15,"More than 15","")))))</f>
        <v>n/a</v>
      </c>
      <c r="K156" s="68"/>
      <c r="L156" s="68"/>
    </row>
    <row r="157" spans="1:12" x14ac:dyDescent="0.35">
      <c r="A157" s="1">
        <f>'2. Inputs'!A157</f>
        <v>0</v>
      </c>
      <c r="B157" s="1">
        <f>IF('3. Results'!$C$4="Yes",'2. Inputs'!B157,IF(D157="Yes","",'2. Inputs'!B157))</f>
        <v>0</v>
      </c>
      <c r="C157" s="61" t="b">
        <f t="shared" si="2"/>
        <v>0</v>
      </c>
      <c r="D157" s="61">
        <f>'2. Inputs'!L157</f>
        <v>0</v>
      </c>
      <c r="E157" s="67" t="e">
        <f>IF('2. Inputs'!E157="Hourly rate",'2. Inputs'!H157,'2. Inputs'!G157/52/'2. Inputs'!F157)</f>
        <v>#DIV/0!</v>
      </c>
      <c r="F157" s="63" t="str">
        <f>IF(AND('2. Inputs'!G157=0,'2. Inputs'!H157=0),"",IF('2. Inputs'!E157&lt;&gt;"Hourly rate",'2. Inputs'!G157/('2. Inputs'!F157/'2. Inputs'!$B$3),'2. Inputs'!H157*'2. Inputs'!$B$3*52))</f>
        <v/>
      </c>
      <c r="G157" s="63">
        <f>'2. Inputs'!I157+'2. Inputs'!J157</f>
        <v>0</v>
      </c>
      <c r="H157" s="65" t="e">
        <f>IF('2. Inputs'!D157&gt;0,'2. Inputs'!D157,Calculations!G157+Calculations!F157)</f>
        <v>#VALUE!</v>
      </c>
      <c r="I157" s="66">
        <f ca="1">(TODAY()-'2. Inputs'!K157)/365</f>
        <v>124.95616438356164</v>
      </c>
      <c r="J157" s="1" t="str">
        <f>IF(ISBLANK('2. Inputs'!K157),"n/a",IF(I157&lt;=5,"5 or less",IF(AND(I157&gt;5,I157&lt;=10),"&gt; 5 and &lt;= 10",IF(AND(I157&gt;10,I157&lt;=15),"&gt; 10 and &lt;=15",IF(I157&gt;15,"More than 15","")))))</f>
        <v>n/a</v>
      </c>
      <c r="K157" s="68"/>
      <c r="L157" s="68"/>
    </row>
    <row r="158" spans="1:12" x14ac:dyDescent="0.35">
      <c r="A158" s="1">
        <f>'2. Inputs'!A158</f>
        <v>0</v>
      </c>
      <c r="B158" s="1">
        <f>IF('3. Results'!$C$4="Yes",'2. Inputs'!B158,IF(D158="Yes","",'2. Inputs'!B158))</f>
        <v>0</v>
      </c>
      <c r="C158" s="61" t="b">
        <f t="shared" si="2"/>
        <v>0</v>
      </c>
      <c r="D158" s="61">
        <f>'2. Inputs'!L158</f>
        <v>0</v>
      </c>
      <c r="E158" s="67" t="e">
        <f>IF('2. Inputs'!E158="Hourly rate",'2. Inputs'!H158,'2. Inputs'!G158/52/'2. Inputs'!F158)</f>
        <v>#DIV/0!</v>
      </c>
      <c r="F158" s="63" t="str">
        <f>IF(AND('2. Inputs'!G158=0,'2. Inputs'!H158=0),"",IF('2. Inputs'!E158&lt;&gt;"Hourly rate",'2. Inputs'!G158/('2. Inputs'!F158/'2. Inputs'!$B$3),'2. Inputs'!H158*'2. Inputs'!$B$3*52))</f>
        <v/>
      </c>
      <c r="G158" s="63">
        <f>'2. Inputs'!I158+'2. Inputs'!J158</f>
        <v>0</v>
      </c>
      <c r="H158" s="65" t="e">
        <f>IF('2. Inputs'!D158&gt;0,'2. Inputs'!D158,Calculations!G158+Calculations!F158)</f>
        <v>#VALUE!</v>
      </c>
      <c r="I158" s="66">
        <f ca="1">(TODAY()-'2. Inputs'!K158)/365</f>
        <v>124.95616438356164</v>
      </c>
      <c r="J158" s="1" t="str">
        <f>IF(ISBLANK('2. Inputs'!K158),"n/a",IF(I158&lt;=5,"5 or less",IF(AND(I158&gt;5,I158&lt;=10),"&gt; 5 and &lt;= 10",IF(AND(I158&gt;10,I158&lt;=15),"&gt; 10 and &lt;=15",IF(I158&gt;15,"More than 15","")))))</f>
        <v>n/a</v>
      </c>
      <c r="K158" s="68"/>
      <c r="L158" s="68"/>
    </row>
    <row r="159" spans="1:12" x14ac:dyDescent="0.35">
      <c r="A159" s="1">
        <f>'2. Inputs'!A159</f>
        <v>0</v>
      </c>
      <c r="B159" s="1">
        <f>IF('3. Results'!$C$4="Yes",'2. Inputs'!B159,IF(D159="Yes","",'2. Inputs'!B159))</f>
        <v>0</v>
      </c>
      <c r="C159" s="61" t="b">
        <f t="shared" si="2"/>
        <v>0</v>
      </c>
      <c r="D159" s="61">
        <f>'2. Inputs'!L159</f>
        <v>0</v>
      </c>
      <c r="E159" s="67" t="e">
        <f>IF('2. Inputs'!E159="Hourly rate",'2. Inputs'!H159,'2. Inputs'!G159/52/'2. Inputs'!F159)</f>
        <v>#DIV/0!</v>
      </c>
      <c r="F159" s="63" t="str">
        <f>IF(AND('2. Inputs'!G159=0,'2. Inputs'!H159=0),"",IF('2. Inputs'!E159&lt;&gt;"Hourly rate",'2. Inputs'!G159/('2. Inputs'!F159/'2. Inputs'!$B$3),'2. Inputs'!H159*'2. Inputs'!$B$3*52))</f>
        <v/>
      </c>
      <c r="G159" s="63">
        <f>'2. Inputs'!I159+'2. Inputs'!J159</f>
        <v>0</v>
      </c>
      <c r="H159" s="65" t="e">
        <f>IF('2. Inputs'!D159&gt;0,'2. Inputs'!D159,Calculations!G159+Calculations!F159)</f>
        <v>#VALUE!</v>
      </c>
      <c r="I159" s="66">
        <f ca="1">(TODAY()-'2. Inputs'!K159)/365</f>
        <v>124.95616438356164</v>
      </c>
      <c r="J159" s="1" t="str">
        <f>IF(ISBLANK('2. Inputs'!K159),"n/a",IF(I159&lt;=5,"5 or less",IF(AND(I159&gt;5,I159&lt;=10),"&gt; 5 and &lt;= 10",IF(AND(I159&gt;10,I159&lt;=15),"&gt; 10 and &lt;=15",IF(I159&gt;15,"More than 15","")))))</f>
        <v>n/a</v>
      </c>
      <c r="K159" s="68"/>
      <c r="L159" s="68"/>
    </row>
    <row r="160" spans="1:12" x14ac:dyDescent="0.35">
      <c r="A160" s="1">
        <f>'2. Inputs'!A160</f>
        <v>0</v>
      </c>
      <c r="B160" s="1">
        <f>IF('3. Results'!$C$4="Yes",'2. Inputs'!B160,IF(D160="Yes","",'2. Inputs'!B160))</f>
        <v>0</v>
      </c>
      <c r="C160" s="61" t="b">
        <f t="shared" si="2"/>
        <v>0</v>
      </c>
      <c r="D160" s="61">
        <f>'2. Inputs'!L160</f>
        <v>0</v>
      </c>
      <c r="E160" s="67" t="e">
        <f>IF('2. Inputs'!E160="Hourly rate",'2. Inputs'!H160,'2. Inputs'!G160/52/'2. Inputs'!F160)</f>
        <v>#DIV/0!</v>
      </c>
      <c r="F160" s="63" t="str">
        <f>IF(AND('2. Inputs'!G160=0,'2. Inputs'!H160=0),"",IF('2. Inputs'!E160&lt;&gt;"Hourly rate",'2. Inputs'!G160/('2. Inputs'!F160/'2. Inputs'!$B$3),'2. Inputs'!H160*'2. Inputs'!$B$3*52))</f>
        <v/>
      </c>
      <c r="G160" s="63">
        <f>'2. Inputs'!I160+'2. Inputs'!J160</f>
        <v>0</v>
      </c>
      <c r="H160" s="65" t="e">
        <f>IF('2. Inputs'!D160&gt;0,'2. Inputs'!D160,Calculations!G160+Calculations!F160)</f>
        <v>#VALUE!</v>
      </c>
      <c r="I160" s="66">
        <f ca="1">(TODAY()-'2. Inputs'!K160)/365</f>
        <v>124.95616438356164</v>
      </c>
      <c r="J160" s="1" t="str">
        <f>IF(ISBLANK('2. Inputs'!K160),"n/a",IF(I160&lt;=5,"5 or less",IF(AND(I160&gt;5,I160&lt;=10),"&gt; 5 and &lt;= 10",IF(AND(I160&gt;10,I160&lt;=15),"&gt; 10 and &lt;=15",IF(I160&gt;15,"More than 15","")))))</f>
        <v>n/a</v>
      </c>
      <c r="K160" s="68"/>
      <c r="L160" s="68"/>
    </row>
    <row r="161" spans="1:12" x14ac:dyDescent="0.35">
      <c r="A161" s="1">
        <f>'2. Inputs'!A161</f>
        <v>0</v>
      </c>
      <c r="B161" s="1">
        <f>IF('3. Results'!$C$4="Yes",'2. Inputs'!B161,IF(D161="Yes","",'2. Inputs'!B161))</f>
        <v>0</v>
      </c>
      <c r="C161" s="61" t="b">
        <f t="shared" si="2"/>
        <v>0</v>
      </c>
      <c r="D161" s="61">
        <f>'2. Inputs'!L161</f>
        <v>0</v>
      </c>
      <c r="E161" s="67" t="e">
        <f>IF('2. Inputs'!E161="Hourly rate",'2. Inputs'!H161,'2. Inputs'!G161/52/'2. Inputs'!F161)</f>
        <v>#DIV/0!</v>
      </c>
      <c r="F161" s="63" t="str">
        <f>IF(AND('2. Inputs'!G161=0,'2. Inputs'!H161=0),"",IF('2. Inputs'!E161&lt;&gt;"Hourly rate",'2. Inputs'!G161/('2. Inputs'!F161/'2. Inputs'!$B$3),'2. Inputs'!H161*'2. Inputs'!$B$3*52))</f>
        <v/>
      </c>
      <c r="G161" s="63">
        <f>'2. Inputs'!I161+'2. Inputs'!J161</f>
        <v>0</v>
      </c>
      <c r="H161" s="65" t="e">
        <f>IF('2. Inputs'!D161&gt;0,'2. Inputs'!D161,Calculations!G161+Calculations!F161)</f>
        <v>#VALUE!</v>
      </c>
      <c r="I161" s="66">
        <f ca="1">(TODAY()-'2. Inputs'!K161)/365</f>
        <v>124.95616438356164</v>
      </c>
      <c r="J161" s="1" t="str">
        <f>IF(ISBLANK('2. Inputs'!K161),"n/a",IF(I161&lt;=5,"5 or less",IF(AND(I161&gt;5,I161&lt;=10),"&gt; 5 and &lt;= 10",IF(AND(I161&gt;10,I161&lt;=15),"&gt; 10 and &lt;=15",IF(I161&gt;15,"More than 15","")))))</f>
        <v>n/a</v>
      </c>
      <c r="K161" s="68"/>
      <c r="L161" s="68"/>
    </row>
    <row r="162" spans="1:12" x14ac:dyDescent="0.35">
      <c r="A162" s="1">
        <f>'2. Inputs'!A162</f>
        <v>0</v>
      </c>
      <c r="B162" s="1">
        <f>IF('3. Results'!$C$4="Yes",'2. Inputs'!B162,IF(D162="Yes","",'2. Inputs'!B162))</f>
        <v>0</v>
      </c>
      <c r="C162" s="61" t="b">
        <f t="shared" si="2"/>
        <v>0</v>
      </c>
      <c r="D162" s="61">
        <f>'2. Inputs'!L162</f>
        <v>0</v>
      </c>
      <c r="E162" s="67" t="e">
        <f>IF('2. Inputs'!E162="Hourly rate",'2. Inputs'!H162,'2. Inputs'!G162/52/'2. Inputs'!F162)</f>
        <v>#DIV/0!</v>
      </c>
      <c r="F162" s="63" t="str">
        <f>IF(AND('2. Inputs'!G162=0,'2. Inputs'!H162=0),"",IF('2. Inputs'!E162&lt;&gt;"Hourly rate",'2. Inputs'!G162/('2. Inputs'!F162/'2. Inputs'!$B$3),'2. Inputs'!H162*'2. Inputs'!$B$3*52))</f>
        <v/>
      </c>
      <c r="G162" s="63">
        <f>'2. Inputs'!I162+'2. Inputs'!J162</f>
        <v>0</v>
      </c>
      <c r="H162" s="65" t="e">
        <f>IF('2. Inputs'!D162&gt;0,'2. Inputs'!D162,Calculations!G162+Calculations!F162)</f>
        <v>#VALUE!</v>
      </c>
      <c r="I162" s="66">
        <f ca="1">(TODAY()-'2. Inputs'!K162)/365</f>
        <v>124.95616438356164</v>
      </c>
      <c r="J162" s="1" t="str">
        <f>IF(ISBLANK('2. Inputs'!K162),"n/a",IF(I162&lt;=5,"5 or less",IF(AND(I162&gt;5,I162&lt;=10),"&gt; 5 and &lt;= 10",IF(AND(I162&gt;10,I162&lt;=15),"&gt; 10 and &lt;=15",IF(I162&gt;15,"More than 15","")))))</f>
        <v>n/a</v>
      </c>
      <c r="K162" s="68"/>
      <c r="L162" s="68"/>
    </row>
    <row r="163" spans="1:12" x14ac:dyDescent="0.35">
      <c r="A163" s="1">
        <f>'2. Inputs'!A163</f>
        <v>0</v>
      </c>
      <c r="B163" s="1">
        <f>IF('3. Results'!$C$4="Yes",'2. Inputs'!B163,IF(D163="Yes","",'2. Inputs'!B163))</f>
        <v>0</v>
      </c>
      <c r="C163" s="61" t="b">
        <f t="shared" si="2"/>
        <v>0</v>
      </c>
      <c r="D163" s="61">
        <f>'2. Inputs'!L163</f>
        <v>0</v>
      </c>
      <c r="E163" s="67" t="e">
        <f>IF('2. Inputs'!E163="Hourly rate",'2. Inputs'!H163,'2. Inputs'!G163/52/'2. Inputs'!F163)</f>
        <v>#DIV/0!</v>
      </c>
      <c r="F163" s="63" t="str">
        <f>IF(AND('2. Inputs'!G163=0,'2. Inputs'!H163=0),"",IF('2. Inputs'!E163&lt;&gt;"Hourly rate",'2. Inputs'!G163/('2. Inputs'!F163/'2. Inputs'!$B$3),'2. Inputs'!H163*'2. Inputs'!$B$3*52))</f>
        <v/>
      </c>
      <c r="G163" s="63">
        <f>'2. Inputs'!I163+'2. Inputs'!J163</f>
        <v>0</v>
      </c>
      <c r="H163" s="65" t="e">
        <f>IF('2. Inputs'!D163&gt;0,'2. Inputs'!D163,Calculations!G163+Calculations!F163)</f>
        <v>#VALUE!</v>
      </c>
      <c r="I163" s="66">
        <f ca="1">(TODAY()-'2. Inputs'!K163)/365</f>
        <v>124.95616438356164</v>
      </c>
      <c r="J163" s="1" t="str">
        <f>IF(ISBLANK('2. Inputs'!K163),"n/a",IF(I163&lt;=5,"5 or less",IF(AND(I163&gt;5,I163&lt;=10),"&gt; 5 and &lt;= 10",IF(AND(I163&gt;10,I163&lt;=15),"&gt; 10 and &lt;=15",IF(I163&gt;15,"More than 15","")))))</f>
        <v>n/a</v>
      </c>
      <c r="K163" s="68"/>
      <c r="L163" s="68"/>
    </row>
    <row r="164" spans="1:12" x14ac:dyDescent="0.35">
      <c r="A164" s="1">
        <f>'2. Inputs'!A164</f>
        <v>0</v>
      </c>
      <c r="B164" s="1">
        <f>IF('3. Results'!$C$4="Yes",'2. Inputs'!B164,IF(D164="Yes","",'2. Inputs'!B164))</f>
        <v>0</v>
      </c>
      <c r="C164" s="61" t="b">
        <f t="shared" si="2"/>
        <v>0</v>
      </c>
      <c r="D164" s="61">
        <f>'2. Inputs'!L164</f>
        <v>0</v>
      </c>
      <c r="E164" s="67" t="e">
        <f>IF('2. Inputs'!E164="Hourly rate",'2. Inputs'!H164,'2. Inputs'!G164/52/'2. Inputs'!F164)</f>
        <v>#DIV/0!</v>
      </c>
      <c r="F164" s="63" t="str">
        <f>IF(AND('2. Inputs'!G164=0,'2. Inputs'!H164=0),"",IF('2. Inputs'!E164&lt;&gt;"Hourly rate",'2. Inputs'!G164/('2. Inputs'!F164/'2. Inputs'!$B$3),'2. Inputs'!H164*'2. Inputs'!$B$3*52))</f>
        <v/>
      </c>
      <c r="G164" s="63">
        <f>'2. Inputs'!I164+'2. Inputs'!J164</f>
        <v>0</v>
      </c>
      <c r="H164" s="65" t="e">
        <f>IF('2. Inputs'!D164&gt;0,'2. Inputs'!D164,Calculations!G164+Calculations!F164)</f>
        <v>#VALUE!</v>
      </c>
      <c r="I164" s="66">
        <f ca="1">(TODAY()-'2. Inputs'!K164)/365</f>
        <v>124.95616438356164</v>
      </c>
      <c r="J164" s="1" t="str">
        <f>IF(ISBLANK('2. Inputs'!K164),"n/a",IF(I164&lt;=5,"5 or less",IF(AND(I164&gt;5,I164&lt;=10),"&gt; 5 and &lt;= 10",IF(AND(I164&gt;10,I164&lt;=15),"&gt; 10 and &lt;=15",IF(I164&gt;15,"More than 15","")))))</f>
        <v>n/a</v>
      </c>
      <c r="K164" s="68"/>
      <c r="L164" s="68"/>
    </row>
    <row r="165" spans="1:12" x14ac:dyDescent="0.35">
      <c r="A165" s="1">
        <f>'2. Inputs'!A165</f>
        <v>0</v>
      </c>
      <c r="B165" s="1">
        <f>IF('3. Results'!$C$4="Yes",'2. Inputs'!B165,IF(D165="Yes","",'2. Inputs'!B165))</f>
        <v>0</v>
      </c>
      <c r="C165" s="61" t="b">
        <f t="shared" si="2"/>
        <v>0</v>
      </c>
      <c r="D165" s="61">
        <f>'2. Inputs'!L165</f>
        <v>0</v>
      </c>
      <c r="E165" s="67" t="e">
        <f>IF('2. Inputs'!E165="Hourly rate",'2. Inputs'!H165,'2. Inputs'!G165/52/'2. Inputs'!F165)</f>
        <v>#DIV/0!</v>
      </c>
      <c r="F165" s="63" t="str">
        <f>IF(AND('2. Inputs'!G165=0,'2. Inputs'!H165=0),"",IF('2. Inputs'!E165&lt;&gt;"Hourly rate",'2. Inputs'!G165/('2. Inputs'!F165/'2. Inputs'!$B$3),'2. Inputs'!H165*'2. Inputs'!$B$3*52))</f>
        <v/>
      </c>
      <c r="G165" s="63">
        <f>'2. Inputs'!I165+'2. Inputs'!J165</f>
        <v>0</v>
      </c>
      <c r="H165" s="65" t="e">
        <f>IF('2. Inputs'!D165&gt;0,'2. Inputs'!D165,Calculations!G165+Calculations!F165)</f>
        <v>#VALUE!</v>
      </c>
      <c r="I165" s="66">
        <f ca="1">(TODAY()-'2. Inputs'!K165)/365</f>
        <v>124.95616438356164</v>
      </c>
      <c r="J165" s="1" t="str">
        <f>IF(ISBLANK('2. Inputs'!K165),"n/a",IF(I165&lt;=5,"5 or less",IF(AND(I165&gt;5,I165&lt;=10),"&gt; 5 and &lt;= 10",IF(AND(I165&gt;10,I165&lt;=15),"&gt; 10 and &lt;=15",IF(I165&gt;15,"More than 15","")))))</f>
        <v>n/a</v>
      </c>
      <c r="K165" s="68"/>
      <c r="L165" s="68"/>
    </row>
    <row r="166" spans="1:12" x14ac:dyDescent="0.35">
      <c r="A166" s="1">
        <f>'2. Inputs'!A166</f>
        <v>0</v>
      </c>
      <c r="B166" s="1">
        <f>IF('3. Results'!$C$4="Yes",'2. Inputs'!B166,IF(D166="Yes","",'2. Inputs'!B166))</f>
        <v>0</v>
      </c>
      <c r="C166" s="61" t="b">
        <f t="shared" si="2"/>
        <v>0</v>
      </c>
      <c r="D166" s="61">
        <f>'2. Inputs'!L166</f>
        <v>0</v>
      </c>
      <c r="E166" s="67" t="e">
        <f>IF('2. Inputs'!E166="Hourly rate",'2. Inputs'!H166,'2. Inputs'!G166/52/'2. Inputs'!F166)</f>
        <v>#DIV/0!</v>
      </c>
      <c r="F166" s="63" t="str">
        <f>IF(AND('2. Inputs'!G166=0,'2. Inputs'!H166=0),"",IF('2. Inputs'!E166&lt;&gt;"Hourly rate",'2. Inputs'!G166/('2. Inputs'!F166/'2. Inputs'!$B$3),'2. Inputs'!H166*'2. Inputs'!$B$3*52))</f>
        <v/>
      </c>
      <c r="G166" s="63">
        <f>'2. Inputs'!I166+'2. Inputs'!J166</f>
        <v>0</v>
      </c>
      <c r="H166" s="65" t="e">
        <f>IF('2. Inputs'!D166&gt;0,'2. Inputs'!D166,Calculations!G166+Calculations!F166)</f>
        <v>#VALUE!</v>
      </c>
      <c r="I166" s="66">
        <f ca="1">(TODAY()-'2. Inputs'!K166)/365</f>
        <v>124.95616438356164</v>
      </c>
      <c r="J166" s="1" t="str">
        <f>IF(ISBLANK('2. Inputs'!K166),"n/a",IF(I166&lt;=5,"5 or less",IF(AND(I166&gt;5,I166&lt;=10),"&gt; 5 and &lt;= 10",IF(AND(I166&gt;10,I166&lt;=15),"&gt; 10 and &lt;=15",IF(I166&gt;15,"More than 15","")))))</f>
        <v>n/a</v>
      </c>
      <c r="K166" s="68"/>
      <c r="L166" s="68"/>
    </row>
    <row r="167" spans="1:12" x14ac:dyDescent="0.35">
      <c r="A167" s="1">
        <f>'2. Inputs'!A167</f>
        <v>0</v>
      </c>
      <c r="B167" s="1">
        <f>IF('3. Results'!$C$4="Yes",'2. Inputs'!B167,IF(D167="Yes","",'2. Inputs'!B167))</f>
        <v>0</v>
      </c>
      <c r="C167" s="61" t="b">
        <f t="shared" si="2"/>
        <v>0</v>
      </c>
      <c r="D167" s="61">
        <f>'2. Inputs'!L167</f>
        <v>0</v>
      </c>
      <c r="E167" s="67" t="e">
        <f>IF('2. Inputs'!E167="Hourly rate",'2. Inputs'!H167,'2. Inputs'!G167/52/'2. Inputs'!F167)</f>
        <v>#DIV/0!</v>
      </c>
      <c r="F167" s="63" t="str">
        <f>IF(AND('2. Inputs'!G167=0,'2. Inputs'!H167=0),"",IF('2. Inputs'!E167&lt;&gt;"Hourly rate",'2. Inputs'!G167/('2. Inputs'!F167/'2. Inputs'!$B$3),'2. Inputs'!H167*'2. Inputs'!$B$3*52))</f>
        <v/>
      </c>
      <c r="G167" s="63">
        <f>'2. Inputs'!I167+'2. Inputs'!J167</f>
        <v>0</v>
      </c>
      <c r="H167" s="65" t="e">
        <f>IF('2. Inputs'!D167&gt;0,'2. Inputs'!D167,Calculations!G167+Calculations!F167)</f>
        <v>#VALUE!</v>
      </c>
      <c r="I167" s="66">
        <f ca="1">(TODAY()-'2. Inputs'!K167)/365</f>
        <v>124.95616438356164</v>
      </c>
      <c r="J167" s="1" t="str">
        <f>IF(ISBLANK('2. Inputs'!K167),"n/a",IF(I167&lt;=5,"5 or less",IF(AND(I167&gt;5,I167&lt;=10),"&gt; 5 and &lt;= 10",IF(AND(I167&gt;10,I167&lt;=15),"&gt; 10 and &lt;=15",IF(I167&gt;15,"More than 15","")))))</f>
        <v>n/a</v>
      </c>
      <c r="K167" s="68"/>
      <c r="L167" s="68"/>
    </row>
    <row r="168" spans="1:12" x14ac:dyDescent="0.35">
      <c r="A168" s="1">
        <f>'2. Inputs'!A168</f>
        <v>0</v>
      </c>
      <c r="B168" s="1">
        <f>IF('3. Results'!$C$4="Yes",'2. Inputs'!B168,IF(D168="Yes","",'2. Inputs'!B168))</f>
        <v>0</v>
      </c>
      <c r="C168" s="61" t="b">
        <f t="shared" si="2"/>
        <v>0</v>
      </c>
      <c r="D168" s="61">
        <f>'2. Inputs'!L168</f>
        <v>0</v>
      </c>
      <c r="E168" s="67" t="e">
        <f>IF('2. Inputs'!E168="Hourly rate",'2. Inputs'!H168,'2. Inputs'!G168/52/'2. Inputs'!F168)</f>
        <v>#DIV/0!</v>
      </c>
      <c r="F168" s="63" t="str">
        <f>IF(AND('2. Inputs'!G168=0,'2. Inputs'!H168=0),"",IF('2. Inputs'!E168&lt;&gt;"Hourly rate",'2. Inputs'!G168/('2. Inputs'!F168/'2. Inputs'!$B$3),'2. Inputs'!H168*'2. Inputs'!$B$3*52))</f>
        <v/>
      </c>
      <c r="G168" s="63">
        <f>'2. Inputs'!I168+'2. Inputs'!J168</f>
        <v>0</v>
      </c>
      <c r="H168" s="65" t="e">
        <f>IF('2. Inputs'!D168&gt;0,'2. Inputs'!D168,Calculations!G168+Calculations!F168)</f>
        <v>#VALUE!</v>
      </c>
      <c r="I168" s="66">
        <f ca="1">(TODAY()-'2. Inputs'!K168)/365</f>
        <v>124.95616438356164</v>
      </c>
      <c r="J168" s="1" t="str">
        <f>IF(ISBLANK('2. Inputs'!K168),"n/a",IF(I168&lt;=5,"5 or less",IF(AND(I168&gt;5,I168&lt;=10),"&gt; 5 and &lt;= 10",IF(AND(I168&gt;10,I168&lt;=15),"&gt; 10 and &lt;=15",IF(I168&gt;15,"More than 15","")))))</f>
        <v>n/a</v>
      </c>
      <c r="K168" s="68"/>
      <c r="L168" s="68"/>
    </row>
    <row r="169" spans="1:12" x14ac:dyDescent="0.35">
      <c r="A169" s="1">
        <f>'2. Inputs'!A169</f>
        <v>0</v>
      </c>
      <c r="B169" s="1">
        <f>IF('3. Results'!$C$4="Yes",'2. Inputs'!B169,IF(D169="Yes","",'2. Inputs'!B169))</f>
        <v>0</v>
      </c>
      <c r="C169" s="61" t="b">
        <f t="shared" si="2"/>
        <v>0</v>
      </c>
      <c r="D169" s="61">
        <f>'2. Inputs'!L169</f>
        <v>0</v>
      </c>
      <c r="E169" s="67" t="e">
        <f>IF('2. Inputs'!E169="Hourly rate",'2. Inputs'!H169,'2. Inputs'!G169/52/'2. Inputs'!F169)</f>
        <v>#DIV/0!</v>
      </c>
      <c r="F169" s="63" t="str">
        <f>IF(AND('2. Inputs'!G169=0,'2. Inputs'!H169=0),"",IF('2. Inputs'!E169&lt;&gt;"Hourly rate",'2. Inputs'!G169/('2. Inputs'!F169/'2. Inputs'!$B$3),'2. Inputs'!H169*'2. Inputs'!$B$3*52))</f>
        <v/>
      </c>
      <c r="G169" s="63">
        <f>'2. Inputs'!I169+'2. Inputs'!J169</f>
        <v>0</v>
      </c>
      <c r="H169" s="65" t="e">
        <f>IF('2. Inputs'!D169&gt;0,'2. Inputs'!D169,Calculations!G169+Calculations!F169)</f>
        <v>#VALUE!</v>
      </c>
      <c r="I169" s="66">
        <f ca="1">(TODAY()-'2. Inputs'!K169)/365</f>
        <v>124.95616438356164</v>
      </c>
      <c r="J169" s="1" t="str">
        <f>IF(ISBLANK('2. Inputs'!K169),"n/a",IF(I169&lt;=5,"5 or less",IF(AND(I169&gt;5,I169&lt;=10),"&gt; 5 and &lt;= 10",IF(AND(I169&gt;10,I169&lt;=15),"&gt; 10 and &lt;=15",IF(I169&gt;15,"More than 15","")))))</f>
        <v>n/a</v>
      </c>
      <c r="K169" s="68"/>
      <c r="L169" s="68"/>
    </row>
    <row r="170" spans="1:12" x14ac:dyDescent="0.35">
      <c r="A170" s="1">
        <f>'2. Inputs'!A170</f>
        <v>0</v>
      </c>
      <c r="B170" s="1">
        <f>IF('3. Results'!$C$4="Yes",'2. Inputs'!B170,IF(D170="Yes","",'2. Inputs'!B170))</f>
        <v>0</v>
      </c>
      <c r="C170" s="61" t="b">
        <f t="shared" si="2"/>
        <v>0</v>
      </c>
      <c r="D170" s="61">
        <f>'2. Inputs'!L170</f>
        <v>0</v>
      </c>
      <c r="E170" s="67" t="e">
        <f>IF('2. Inputs'!E170="Hourly rate",'2. Inputs'!H170,'2. Inputs'!G170/52/'2. Inputs'!F170)</f>
        <v>#DIV/0!</v>
      </c>
      <c r="F170" s="63" t="str">
        <f>IF(AND('2. Inputs'!G170=0,'2. Inputs'!H170=0),"",IF('2. Inputs'!E170&lt;&gt;"Hourly rate",'2. Inputs'!G170/('2. Inputs'!F170/'2. Inputs'!$B$3),'2. Inputs'!H170*'2. Inputs'!$B$3*52))</f>
        <v/>
      </c>
      <c r="G170" s="63">
        <f>'2. Inputs'!I170+'2. Inputs'!J170</f>
        <v>0</v>
      </c>
      <c r="H170" s="65" t="e">
        <f>IF('2. Inputs'!D170&gt;0,'2. Inputs'!D170,Calculations!G170+Calculations!F170)</f>
        <v>#VALUE!</v>
      </c>
      <c r="I170" s="66">
        <f ca="1">(TODAY()-'2. Inputs'!K170)/365</f>
        <v>124.95616438356164</v>
      </c>
      <c r="J170" s="1" t="str">
        <f>IF(ISBLANK('2. Inputs'!K170),"n/a",IF(I170&lt;=5,"5 or less",IF(AND(I170&gt;5,I170&lt;=10),"&gt; 5 and &lt;= 10",IF(AND(I170&gt;10,I170&lt;=15),"&gt; 10 and &lt;=15",IF(I170&gt;15,"More than 15","")))))</f>
        <v>n/a</v>
      </c>
      <c r="K170" s="68"/>
      <c r="L170" s="68"/>
    </row>
    <row r="171" spans="1:12" x14ac:dyDescent="0.35">
      <c r="A171" s="1">
        <f>'2. Inputs'!A171</f>
        <v>0</v>
      </c>
      <c r="B171" s="1">
        <f>IF('3. Results'!$C$4="Yes",'2. Inputs'!B171,IF(D171="Yes","",'2. Inputs'!B171))</f>
        <v>0</v>
      </c>
      <c r="C171" s="61" t="b">
        <f t="shared" si="2"/>
        <v>0</v>
      </c>
      <c r="D171" s="61">
        <f>'2. Inputs'!L171</f>
        <v>0</v>
      </c>
      <c r="E171" s="67" t="e">
        <f>IF('2. Inputs'!E171="Hourly rate",'2. Inputs'!H171,'2. Inputs'!G171/52/'2. Inputs'!F171)</f>
        <v>#DIV/0!</v>
      </c>
      <c r="F171" s="63" t="str">
        <f>IF(AND('2. Inputs'!G171=0,'2. Inputs'!H171=0),"",IF('2. Inputs'!E171&lt;&gt;"Hourly rate",'2. Inputs'!G171/('2. Inputs'!F171/'2. Inputs'!$B$3),'2. Inputs'!H171*'2. Inputs'!$B$3*52))</f>
        <v/>
      </c>
      <c r="G171" s="63">
        <f>'2. Inputs'!I171+'2. Inputs'!J171</f>
        <v>0</v>
      </c>
      <c r="H171" s="65" t="e">
        <f>IF('2. Inputs'!D171&gt;0,'2. Inputs'!D171,Calculations!G171+Calculations!F171)</f>
        <v>#VALUE!</v>
      </c>
      <c r="I171" s="66">
        <f ca="1">(TODAY()-'2. Inputs'!K171)/365</f>
        <v>124.95616438356164</v>
      </c>
      <c r="J171" s="1" t="str">
        <f>IF(ISBLANK('2. Inputs'!K171),"n/a",IF(I171&lt;=5,"5 or less",IF(AND(I171&gt;5,I171&lt;=10),"&gt; 5 and &lt;= 10",IF(AND(I171&gt;10,I171&lt;=15),"&gt; 10 and &lt;=15",IF(I171&gt;15,"More than 15","")))))</f>
        <v>n/a</v>
      </c>
      <c r="K171" s="68"/>
      <c r="L171" s="68"/>
    </row>
    <row r="172" spans="1:12" x14ac:dyDescent="0.35">
      <c r="A172" s="1">
        <f>'2. Inputs'!A172</f>
        <v>0</v>
      </c>
      <c r="B172" s="1">
        <f>IF('3. Results'!$C$4="Yes",'2. Inputs'!B172,IF(D172="Yes","",'2. Inputs'!B172))</f>
        <v>0</v>
      </c>
      <c r="C172" s="61" t="b">
        <f t="shared" si="2"/>
        <v>0</v>
      </c>
      <c r="D172" s="61">
        <f>'2. Inputs'!L172</f>
        <v>0</v>
      </c>
      <c r="E172" s="67" t="e">
        <f>IF('2. Inputs'!E172="Hourly rate",'2. Inputs'!H172,'2. Inputs'!G172/52/'2. Inputs'!F172)</f>
        <v>#DIV/0!</v>
      </c>
      <c r="F172" s="63" t="str">
        <f>IF(AND('2. Inputs'!G172=0,'2. Inputs'!H172=0),"",IF('2. Inputs'!E172&lt;&gt;"Hourly rate",'2. Inputs'!G172/('2. Inputs'!F172/'2. Inputs'!$B$3),'2. Inputs'!H172*'2. Inputs'!$B$3*52))</f>
        <v/>
      </c>
      <c r="G172" s="63">
        <f>'2. Inputs'!I172+'2. Inputs'!J172</f>
        <v>0</v>
      </c>
      <c r="H172" s="65" t="e">
        <f>IF('2. Inputs'!D172&gt;0,'2. Inputs'!D172,Calculations!G172+Calculations!F172)</f>
        <v>#VALUE!</v>
      </c>
      <c r="I172" s="66">
        <f ca="1">(TODAY()-'2. Inputs'!K172)/365</f>
        <v>124.95616438356164</v>
      </c>
      <c r="J172" s="1" t="str">
        <f>IF(ISBLANK('2. Inputs'!K172),"n/a",IF(I172&lt;=5,"5 or less",IF(AND(I172&gt;5,I172&lt;=10),"&gt; 5 and &lt;= 10",IF(AND(I172&gt;10,I172&lt;=15),"&gt; 10 and &lt;=15",IF(I172&gt;15,"More than 15","")))))</f>
        <v>n/a</v>
      </c>
      <c r="K172" s="68"/>
      <c r="L172" s="68"/>
    </row>
    <row r="173" spans="1:12" x14ac:dyDescent="0.35">
      <c r="A173" s="1">
        <f>'2. Inputs'!A173</f>
        <v>0</v>
      </c>
      <c r="B173" s="1">
        <f>IF('3. Results'!$C$4="Yes",'2. Inputs'!B173,IF(D173="Yes","",'2. Inputs'!B173))</f>
        <v>0</v>
      </c>
      <c r="C173" s="61" t="b">
        <f t="shared" si="2"/>
        <v>0</v>
      </c>
      <c r="D173" s="61">
        <f>'2. Inputs'!L173</f>
        <v>0</v>
      </c>
      <c r="E173" s="67" t="e">
        <f>IF('2. Inputs'!E173="Hourly rate",'2. Inputs'!H173,'2. Inputs'!G173/52/'2. Inputs'!F173)</f>
        <v>#DIV/0!</v>
      </c>
      <c r="F173" s="63" t="str">
        <f>IF(AND('2. Inputs'!G173=0,'2. Inputs'!H173=0),"",IF('2. Inputs'!E173&lt;&gt;"Hourly rate",'2. Inputs'!G173/('2. Inputs'!F173/'2. Inputs'!$B$3),'2. Inputs'!H173*'2. Inputs'!$B$3*52))</f>
        <v/>
      </c>
      <c r="G173" s="63">
        <f>'2. Inputs'!I173+'2. Inputs'!J173</f>
        <v>0</v>
      </c>
      <c r="H173" s="65" t="e">
        <f>IF('2. Inputs'!D173&gt;0,'2. Inputs'!D173,Calculations!G173+Calculations!F173)</f>
        <v>#VALUE!</v>
      </c>
      <c r="I173" s="66">
        <f ca="1">(TODAY()-'2. Inputs'!K173)/365</f>
        <v>124.95616438356164</v>
      </c>
      <c r="J173" s="1" t="str">
        <f>IF(ISBLANK('2. Inputs'!K173),"n/a",IF(I173&lt;=5,"5 or less",IF(AND(I173&gt;5,I173&lt;=10),"&gt; 5 and &lt;= 10",IF(AND(I173&gt;10,I173&lt;=15),"&gt; 10 and &lt;=15",IF(I173&gt;15,"More than 15","")))))</f>
        <v>n/a</v>
      </c>
      <c r="K173" s="68"/>
      <c r="L173" s="68"/>
    </row>
    <row r="174" spans="1:12" x14ac:dyDescent="0.35">
      <c r="A174" s="1">
        <f>'2. Inputs'!A174</f>
        <v>0</v>
      </c>
      <c r="B174" s="1">
        <f>IF('3. Results'!$C$4="Yes",'2. Inputs'!B174,IF(D174="Yes","",'2. Inputs'!B174))</f>
        <v>0</v>
      </c>
      <c r="C174" s="61" t="b">
        <f t="shared" si="2"/>
        <v>0</v>
      </c>
      <c r="D174" s="61">
        <f>'2. Inputs'!L174</f>
        <v>0</v>
      </c>
      <c r="E174" s="67" t="e">
        <f>IF('2. Inputs'!E174="Hourly rate",'2. Inputs'!H174,'2. Inputs'!G174/52/'2. Inputs'!F174)</f>
        <v>#DIV/0!</v>
      </c>
      <c r="F174" s="63" t="str">
        <f>IF(AND('2. Inputs'!G174=0,'2. Inputs'!H174=0),"",IF('2. Inputs'!E174&lt;&gt;"Hourly rate",'2. Inputs'!G174/('2. Inputs'!F174/'2. Inputs'!$B$3),'2. Inputs'!H174*'2. Inputs'!$B$3*52))</f>
        <v/>
      </c>
      <c r="G174" s="63">
        <f>'2. Inputs'!I174+'2. Inputs'!J174</f>
        <v>0</v>
      </c>
      <c r="H174" s="65" t="e">
        <f>IF('2. Inputs'!D174&gt;0,'2. Inputs'!D174,Calculations!G174+Calculations!F174)</f>
        <v>#VALUE!</v>
      </c>
      <c r="I174" s="66">
        <f ca="1">(TODAY()-'2. Inputs'!K174)/365</f>
        <v>124.95616438356164</v>
      </c>
      <c r="J174" s="1" t="str">
        <f>IF(ISBLANK('2. Inputs'!K174),"n/a",IF(I174&lt;=5,"5 or less",IF(AND(I174&gt;5,I174&lt;=10),"&gt; 5 and &lt;= 10",IF(AND(I174&gt;10,I174&lt;=15),"&gt; 10 and &lt;=15",IF(I174&gt;15,"More than 15","")))))</f>
        <v>n/a</v>
      </c>
      <c r="K174" s="68"/>
      <c r="L174" s="68"/>
    </row>
    <row r="175" spans="1:12" x14ac:dyDescent="0.35">
      <c r="A175" s="1">
        <f>'2. Inputs'!A175</f>
        <v>0</v>
      </c>
      <c r="B175" s="1">
        <f>IF('3. Results'!$C$4="Yes",'2. Inputs'!B175,IF(D175="Yes","",'2. Inputs'!B175))</f>
        <v>0</v>
      </c>
      <c r="C175" s="61" t="b">
        <f t="shared" si="2"/>
        <v>0</v>
      </c>
      <c r="D175" s="61">
        <f>'2. Inputs'!L175</f>
        <v>0</v>
      </c>
      <c r="E175" s="67" t="e">
        <f>IF('2. Inputs'!E175="Hourly rate",'2. Inputs'!H175,'2. Inputs'!G175/52/'2. Inputs'!F175)</f>
        <v>#DIV/0!</v>
      </c>
      <c r="F175" s="63" t="str">
        <f>IF(AND('2. Inputs'!G175=0,'2. Inputs'!H175=0),"",IF('2. Inputs'!E175&lt;&gt;"Hourly rate",'2. Inputs'!G175/('2. Inputs'!F175/'2. Inputs'!$B$3),'2. Inputs'!H175*'2. Inputs'!$B$3*52))</f>
        <v/>
      </c>
      <c r="G175" s="63">
        <f>'2. Inputs'!I175+'2. Inputs'!J175</f>
        <v>0</v>
      </c>
      <c r="H175" s="65" t="e">
        <f>IF('2. Inputs'!D175&gt;0,'2. Inputs'!D175,Calculations!G175+Calculations!F175)</f>
        <v>#VALUE!</v>
      </c>
      <c r="I175" s="66">
        <f ca="1">(TODAY()-'2. Inputs'!K175)/365</f>
        <v>124.95616438356164</v>
      </c>
      <c r="J175" s="1" t="str">
        <f>IF(ISBLANK('2. Inputs'!K175),"n/a",IF(I175&lt;=5,"5 or less",IF(AND(I175&gt;5,I175&lt;=10),"&gt; 5 and &lt;= 10",IF(AND(I175&gt;10,I175&lt;=15),"&gt; 10 and &lt;=15",IF(I175&gt;15,"More than 15","")))))</f>
        <v>n/a</v>
      </c>
      <c r="K175" s="68"/>
      <c r="L175" s="68"/>
    </row>
    <row r="176" spans="1:12" x14ac:dyDescent="0.35">
      <c r="A176" s="1">
        <f>'2. Inputs'!A176</f>
        <v>0</v>
      </c>
      <c r="B176" s="1">
        <f>IF('3. Results'!$C$4="Yes",'2. Inputs'!B176,IF(D176="Yes","",'2. Inputs'!B176))</f>
        <v>0</v>
      </c>
      <c r="C176" s="61" t="b">
        <f t="shared" si="2"/>
        <v>0</v>
      </c>
      <c r="D176" s="61">
        <f>'2. Inputs'!L176</f>
        <v>0</v>
      </c>
      <c r="E176" s="67" t="e">
        <f>IF('2. Inputs'!E176="Hourly rate",'2. Inputs'!H176,'2. Inputs'!G176/52/'2. Inputs'!F176)</f>
        <v>#DIV/0!</v>
      </c>
      <c r="F176" s="63" t="str">
        <f>IF(AND('2. Inputs'!G176=0,'2. Inputs'!H176=0),"",IF('2. Inputs'!E176&lt;&gt;"Hourly rate",'2. Inputs'!G176/('2. Inputs'!F176/'2. Inputs'!$B$3),'2. Inputs'!H176*'2. Inputs'!$B$3*52))</f>
        <v/>
      </c>
      <c r="G176" s="63">
        <f>'2. Inputs'!I176+'2. Inputs'!J176</f>
        <v>0</v>
      </c>
      <c r="H176" s="65" t="e">
        <f>IF('2. Inputs'!D176&gt;0,'2. Inputs'!D176,Calculations!G176+Calculations!F176)</f>
        <v>#VALUE!</v>
      </c>
      <c r="I176" s="66">
        <f ca="1">(TODAY()-'2. Inputs'!K176)/365</f>
        <v>124.95616438356164</v>
      </c>
      <c r="J176" s="1" t="str">
        <f>IF(ISBLANK('2. Inputs'!K176),"n/a",IF(I176&lt;=5,"5 or less",IF(AND(I176&gt;5,I176&lt;=10),"&gt; 5 and &lt;= 10",IF(AND(I176&gt;10,I176&lt;=15),"&gt; 10 and &lt;=15",IF(I176&gt;15,"More than 15","")))))</f>
        <v>n/a</v>
      </c>
      <c r="K176" s="68"/>
      <c r="L176" s="68"/>
    </row>
    <row r="177" spans="1:12" x14ac:dyDescent="0.35">
      <c r="A177" s="1">
        <f>'2. Inputs'!A177</f>
        <v>0</v>
      </c>
      <c r="B177" s="1">
        <f>IF('3. Results'!$C$4="Yes",'2. Inputs'!B177,IF(D177="Yes","",'2. Inputs'!B177))</f>
        <v>0</v>
      </c>
      <c r="C177" s="61" t="b">
        <f t="shared" si="2"/>
        <v>0</v>
      </c>
      <c r="D177" s="61">
        <f>'2. Inputs'!L177</f>
        <v>0</v>
      </c>
      <c r="E177" s="67" t="e">
        <f>IF('2. Inputs'!E177="Hourly rate",'2. Inputs'!H177,'2. Inputs'!G177/52/'2. Inputs'!F177)</f>
        <v>#DIV/0!</v>
      </c>
      <c r="F177" s="63" t="str">
        <f>IF(AND('2. Inputs'!G177=0,'2. Inputs'!H177=0),"",IF('2. Inputs'!E177&lt;&gt;"Hourly rate",'2. Inputs'!G177/('2. Inputs'!F177/'2. Inputs'!$B$3),'2. Inputs'!H177*'2. Inputs'!$B$3*52))</f>
        <v/>
      </c>
      <c r="G177" s="63">
        <f>'2. Inputs'!I177+'2. Inputs'!J177</f>
        <v>0</v>
      </c>
      <c r="H177" s="65" t="e">
        <f>IF('2. Inputs'!D177&gt;0,'2. Inputs'!D177,Calculations!G177+Calculations!F177)</f>
        <v>#VALUE!</v>
      </c>
      <c r="I177" s="66">
        <f ca="1">(TODAY()-'2. Inputs'!K177)/365</f>
        <v>124.95616438356164</v>
      </c>
      <c r="J177" s="1" t="str">
        <f>IF(ISBLANK('2. Inputs'!K177),"n/a",IF(I177&lt;=5,"5 or less",IF(AND(I177&gt;5,I177&lt;=10),"&gt; 5 and &lt;= 10",IF(AND(I177&gt;10,I177&lt;=15),"&gt; 10 and &lt;=15",IF(I177&gt;15,"More than 15","")))))</f>
        <v>n/a</v>
      </c>
      <c r="K177" s="68"/>
      <c r="L177" s="68"/>
    </row>
    <row r="178" spans="1:12" x14ac:dyDescent="0.35">
      <c r="A178" s="1">
        <f>'2. Inputs'!A178</f>
        <v>0</v>
      </c>
      <c r="B178" s="1">
        <f>IF('3. Results'!$C$4="Yes",'2. Inputs'!B178,IF(D178="Yes","",'2. Inputs'!B178))</f>
        <v>0</v>
      </c>
      <c r="C178" s="61" t="b">
        <f t="shared" si="2"/>
        <v>0</v>
      </c>
      <c r="D178" s="61">
        <f>'2. Inputs'!L178</f>
        <v>0</v>
      </c>
      <c r="E178" s="67" t="e">
        <f>IF('2. Inputs'!E178="Hourly rate",'2. Inputs'!H178,'2. Inputs'!G178/52/'2. Inputs'!F178)</f>
        <v>#DIV/0!</v>
      </c>
      <c r="F178" s="63" t="str">
        <f>IF(AND('2. Inputs'!G178=0,'2. Inputs'!H178=0),"",IF('2. Inputs'!E178&lt;&gt;"Hourly rate",'2. Inputs'!G178/('2. Inputs'!F178/'2. Inputs'!$B$3),'2. Inputs'!H178*'2. Inputs'!$B$3*52))</f>
        <v/>
      </c>
      <c r="G178" s="63">
        <f>'2. Inputs'!I178+'2. Inputs'!J178</f>
        <v>0</v>
      </c>
      <c r="H178" s="65" t="e">
        <f>IF('2. Inputs'!D178&gt;0,'2. Inputs'!D178,Calculations!G178+Calculations!F178)</f>
        <v>#VALUE!</v>
      </c>
      <c r="I178" s="66">
        <f ca="1">(TODAY()-'2. Inputs'!K178)/365</f>
        <v>124.95616438356164</v>
      </c>
      <c r="J178" s="1" t="str">
        <f>IF(ISBLANK('2. Inputs'!K178),"n/a",IF(I178&lt;=5,"5 or less",IF(AND(I178&gt;5,I178&lt;=10),"&gt; 5 and &lt;= 10",IF(AND(I178&gt;10,I178&lt;=15),"&gt; 10 and &lt;=15",IF(I178&gt;15,"More than 15","")))))</f>
        <v>n/a</v>
      </c>
      <c r="K178" s="68"/>
      <c r="L178" s="68"/>
    </row>
    <row r="179" spans="1:12" x14ac:dyDescent="0.35">
      <c r="A179" s="1">
        <f>'2. Inputs'!A179</f>
        <v>0</v>
      </c>
      <c r="B179" s="1">
        <f>IF('3. Results'!$C$4="Yes",'2. Inputs'!B179,IF(D179="Yes","",'2. Inputs'!B179))</f>
        <v>0</v>
      </c>
      <c r="C179" s="61" t="b">
        <f t="shared" si="2"/>
        <v>0</v>
      </c>
      <c r="D179" s="61">
        <f>'2. Inputs'!L179</f>
        <v>0</v>
      </c>
      <c r="E179" s="67" t="e">
        <f>IF('2. Inputs'!E179="Hourly rate",'2. Inputs'!H179,'2. Inputs'!G179/52/'2. Inputs'!F179)</f>
        <v>#DIV/0!</v>
      </c>
      <c r="F179" s="63" t="str">
        <f>IF(AND('2. Inputs'!G179=0,'2. Inputs'!H179=0),"",IF('2. Inputs'!E179&lt;&gt;"Hourly rate",'2. Inputs'!G179/('2. Inputs'!F179/'2. Inputs'!$B$3),'2. Inputs'!H179*'2. Inputs'!$B$3*52))</f>
        <v/>
      </c>
      <c r="G179" s="63">
        <f>'2. Inputs'!I179+'2. Inputs'!J179</f>
        <v>0</v>
      </c>
      <c r="H179" s="65" t="e">
        <f>IF('2. Inputs'!D179&gt;0,'2. Inputs'!D179,Calculations!G179+Calculations!F179)</f>
        <v>#VALUE!</v>
      </c>
      <c r="I179" s="66">
        <f ca="1">(TODAY()-'2. Inputs'!K179)/365</f>
        <v>124.95616438356164</v>
      </c>
      <c r="J179" s="1" t="str">
        <f>IF(ISBLANK('2. Inputs'!K179),"n/a",IF(I179&lt;=5,"5 or less",IF(AND(I179&gt;5,I179&lt;=10),"&gt; 5 and &lt;= 10",IF(AND(I179&gt;10,I179&lt;=15),"&gt; 10 and &lt;=15",IF(I179&gt;15,"More than 15","")))))</f>
        <v>n/a</v>
      </c>
      <c r="K179" s="68"/>
      <c r="L179" s="68"/>
    </row>
    <row r="180" spans="1:12" x14ac:dyDescent="0.35">
      <c r="A180" s="1">
        <f>'2. Inputs'!A180</f>
        <v>0</v>
      </c>
      <c r="B180" s="1">
        <f>IF('3. Results'!$C$4="Yes",'2. Inputs'!B180,IF(D180="Yes","",'2. Inputs'!B180))</f>
        <v>0</v>
      </c>
      <c r="C180" s="61" t="b">
        <f t="shared" si="2"/>
        <v>0</v>
      </c>
      <c r="D180" s="61">
        <f>'2. Inputs'!L180</f>
        <v>0</v>
      </c>
      <c r="E180" s="67" t="e">
        <f>IF('2. Inputs'!E180="Hourly rate",'2. Inputs'!H180,'2. Inputs'!G180/52/'2. Inputs'!F180)</f>
        <v>#DIV/0!</v>
      </c>
      <c r="F180" s="63" t="str">
        <f>IF(AND('2. Inputs'!G180=0,'2. Inputs'!H180=0),"",IF('2. Inputs'!E180&lt;&gt;"Hourly rate",'2. Inputs'!G180/('2. Inputs'!F180/'2. Inputs'!$B$3),'2. Inputs'!H180*'2. Inputs'!$B$3*52))</f>
        <v/>
      </c>
      <c r="G180" s="63">
        <f>'2. Inputs'!I180+'2. Inputs'!J180</f>
        <v>0</v>
      </c>
      <c r="H180" s="65" t="e">
        <f>IF('2. Inputs'!D180&gt;0,'2. Inputs'!D180,Calculations!G180+Calculations!F180)</f>
        <v>#VALUE!</v>
      </c>
      <c r="I180" s="66">
        <f ca="1">(TODAY()-'2. Inputs'!K180)/365</f>
        <v>124.95616438356164</v>
      </c>
      <c r="J180" s="1" t="str">
        <f>IF(ISBLANK('2. Inputs'!K180),"n/a",IF(I180&lt;=5,"5 or less",IF(AND(I180&gt;5,I180&lt;=10),"&gt; 5 and &lt;= 10",IF(AND(I180&gt;10,I180&lt;=15),"&gt; 10 and &lt;=15",IF(I180&gt;15,"More than 15","")))))</f>
        <v>n/a</v>
      </c>
      <c r="K180" s="68"/>
      <c r="L180" s="68"/>
    </row>
    <row r="181" spans="1:12" x14ac:dyDescent="0.35">
      <c r="A181" s="1">
        <f>'2. Inputs'!A181</f>
        <v>0</v>
      </c>
      <c r="B181" s="1">
        <f>IF('3. Results'!$C$4="Yes",'2. Inputs'!B181,IF(D181="Yes","",'2. Inputs'!B181))</f>
        <v>0</v>
      </c>
      <c r="C181" s="61" t="b">
        <f t="shared" si="2"/>
        <v>0</v>
      </c>
      <c r="D181" s="61">
        <f>'2. Inputs'!L181</f>
        <v>0</v>
      </c>
      <c r="E181" s="67" t="e">
        <f>IF('2. Inputs'!E181="Hourly rate",'2. Inputs'!H181,'2. Inputs'!G181/52/'2. Inputs'!F181)</f>
        <v>#DIV/0!</v>
      </c>
      <c r="F181" s="63" t="str">
        <f>IF(AND('2. Inputs'!G181=0,'2. Inputs'!H181=0),"",IF('2. Inputs'!E181&lt;&gt;"Hourly rate",'2. Inputs'!G181/('2. Inputs'!F181/'2. Inputs'!$B$3),'2. Inputs'!H181*'2. Inputs'!$B$3*52))</f>
        <v/>
      </c>
      <c r="G181" s="63">
        <f>'2. Inputs'!I181+'2. Inputs'!J181</f>
        <v>0</v>
      </c>
      <c r="H181" s="65" t="e">
        <f>IF('2. Inputs'!D181&gt;0,'2. Inputs'!D181,Calculations!G181+Calculations!F181)</f>
        <v>#VALUE!</v>
      </c>
      <c r="I181" s="66">
        <f ca="1">(TODAY()-'2. Inputs'!K181)/365</f>
        <v>124.95616438356164</v>
      </c>
      <c r="J181" s="1" t="str">
        <f>IF(ISBLANK('2. Inputs'!K181),"n/a",IF(I181&lt;=5,"5 or less",IF(AND(I181&gt;5,I181&lt;=10),"&gt; 5 and &lt;= 10",IF(AND(I181&gt;10,I181&lt;=15),"&gt; 10 and &lt;=15",IF(I181&gt;15,"More than 15","")))))</f>
        <v>n/a</v>
      </c>
      <c r="K181" s="68"/>
      <c r="L181" s="68"/>
    </row>
    <row r="182" spans="1:12" x14ac:dyDescent="0.35">
      <c r="A182" s="1">
        <f>'2. Inputs'!A182</f>
        <v>0</v>
      </c>
      <c r="B182" s="1">
        <f>IF('3. Results'!$C$4="Yes",'2. Inputs'!B182,IF(D182="Yes","",'2. Inputs'!B182))</f>
        <v>0</v>
      </c>
      <c r="C182" s="61" t="b">
        <f t="shared" si="2"/>
        <v>0</v>
      </c>
      <c r="D182" s="61">
        <f>'2. Inputs'!L182</f>
        <v>0</v>
      </c>
      <c r="E182" s="67" t="e">
        <f>IF('2. Inputs'!E182="Hourly rate",'2. Inputs'!H182,'2. Inputs'!G182/52/'2. Inputs'!F182)</f>
        <v>#DIV/0!</v>
      </c>
      <c r="F182" s="63" t="str">
        <f>IF(AND('2. Inputs'!G182=0,'2. Inputs'!H182=0),"",IF('2. Inputs'!E182&lt;&gt;"Hourly rate",'2. Inputs'!G182/('2. Inputs'!F182/'2. Inputs'!$B$3),'2. Inputs'!H182*'2. Inputs'!$B$3*52))</f>
        <v/>
      </c>
      <c r="G182" s="63">
        <f>'2. Inputs'!I182+'2. Inputs'!J182</f>
        <v>0</v>
      </c>
      <c r="H182" s="65" t="e">
        <f>IF('2. Inputs'!D182&gt;0,'2. Inputs'!D182,Calculations!G182+Calculations!F182)</f>
        <v>#VALUE!</v>
      </c>
      <c r="I182" s="66">
        <f ca="1">(TODAY()-'2. Inputs'!K182)/365</f>
        <v>124.95616438356164</v>
      </c>
      <c r="J182" s="1" t="str">
        <f>IF(ISBLANK('2. Inputs'!K182),"n/a",IF(I182&lt;=5,"5 or less",IF(AND(I182&gt;5,I182&lt;=10),"&gt; 5 and &lt;= 10",IF(AND(I182&gt;10,I182&lt;=15),"&gt; 10 and &lt;=15",IF(I182&gt;15,"More than 15","")))))</f>
        <v>n/a</v>
      </c>
      <c r="K182" s="68"/>
      <c r="L182" s="68"/>
    </row>
    <row r="183" spans="1:12" x14ac:dyDescent="0.35">
      <c r="A183" s="1">
        <f>'2. Inputs'!A183</f>
        <v>0</v>
      </c>
      <c r="B183" s="1">
        <f>IF('3. Results'!$C$4="Yes",'2. Inputs'!B183,IF(D183="Yes","",'2. Inputs'!B183))</f>
        <v>0</v>
      </c>
      <c r="C183" s="61" t="b">
        <f t="shared" si="2"/>
        <v>0</v>
      </c>
      <c r="D183" s="61">
        <f>'2. Inputs'!L183</f>
        <v>0</v>
      </c>
      <c r="E183" s="67" t="e">
        <f>IF('2. Inputs'!E183="Hourly rate",'2. Inputs'!H183,'2. Inputs'!G183/52/'2. Inputs'!F183)</f>
        <v>#DIV/0!</v>
      </c>
      <c r="F183" s="63" t="str">
        <f>IF(AND('2. Inputs'!G183=0,'2. Inputs'!H183=0),"",IF('2. Inputs'!E183&lt;&gt;"Hourly rate",'2. Inputs'!G183/('2. Inputs'!F183/'2. Inputs'!$B$3),'2. Inputs'!H183*'2. Inputs'!$B$3*52))</f>
        <v/>
      </c>
      <c r="G183" s="63">
        <f>'2. Inputs'!I183+'2. Inputs'!J183</f>
        <v>0</v>
      </c>
      <c r="H183" s="65" t="e">
        <f>IF('2. Inputs'!D183&gt;0,'2. Inputs'!D183,Calculations!G183+Calculations!F183)</f>
        <v>#VALUE!</v>
      </c>
      <c r="I183" s="66">
        <f ca="1">(TODAY()-'2. Inputs'!K183)/365</f>
        <v>124.95616438356164</v>
      </c>
      <c r="J183" s="1" t="str">
        <f>IF(ISBLANK('2. Inputs'!K183),"n/a",IF(I183&lt;=5,"5 or less",IF(AND(I183&gt;5,I183&lt;=10),"&gt; 5 and &lt;= 10",IF(AND(I183&gt;10,I183&lt;=15),"&gt; 10 and &lt;=15",IF(I183&gt;15,"More than 15","")))))</f>
        <v>n/a</v>
      </c>
      <c r="K183" s="68"/>
      <c r="L183" s="68"/>
    </row>
    <row r="184" spans="1:12" x14ac:dyDescent="0.35">
      <c r="A184" s="1">
        <f>'2. Inputs'!A184</f>
        <v>0</v>
      </c>
      <c r="B184" s="1">
        <f>IF('3. Results'!$C$4="Yes",'2. Inputs'!B184,IF(D184="Yes","",'2. Inputs'!B184))</f>
        <v>0</v>
      </c>
      <c r="C184" s="61" t="b">
        <f t="shared" si="2"/>
        <v>0</v>
      </c>
      <c r="D184" s="61">
        <f>'2. Inputs'!L184</f>
        <v>0</v>
      </c>
      <c r="E184" s="67" t="e">
        <f>IF('2. Inputs'!E184="Hourly rate",'2. Inputs'!H184,'2. Inputs'!G184/52/'2. Inputs'!F184)</f>
        <v>#DIV/0!</v>
      </c>
      <c r="F184" s="63" t="str">
        <f>IF(AND('2. Inputs'!G184=0,'2. Inputs'!H184=0),"",IF('2. Inputs'!E184&lt;&gt;"Hourly rate",'2. Inputs'!G184/('2. Inputs'!F184/'2. Inputs'!$B$3),'2. Inputs'!H184*'2. Inputs'!$B$3*52))</f>
        <v/>
      </c>
      <c r="G184" s="63">
        <f>'2. Inputs'!I184+'2. Inputs'!J184</f>
        <v>0</v>
      </c>
      <c r="H184" s="65" t="e">
        <f>IF('2. Inputs'!D184&gt;0,'2. Inputs'!D184,Calculations!G184+Calculations!F184)</f>
        <v>#VALUE!</v>
      </c>
      <c r="I184" s="66">
        <f ca="1">(TODAY()-'2. Inputs'!K184)/365</f>
        <v>124.95616438356164</v>
      </c>
      <c r="J184" s="1" t="str">
        <f>IF(ISBLANK('2. Inputs'!K184),"n/a",IF(I184&lt;=5,"5 or less",IF(AND(I184&gt;5,I184&lt;=10),"&gt; 5 and &lt;= 10",IF(AND(I184&gt;10,I184&lt;=15),"&gt; 10 and &lt;=15",IF(I184&gt;15,"More than 15","")))))</f>
        <v>n/a</v>
      </c>
      <c r="K184" s="68"/>
      <c r="L184" s="68"/>
    </row>
    <row r="185" spans="1:12" x14ac:dyDescent="0.35">
      <c r="A185" s="1">
        <f>'2. Inputs'!A185</f>
        <v>0</v>
      </c>
      <c r="B185" s="1">
        <f>IF('3. Results'!$C$4="Yes",'2. Inputs'!B185,IF(D185="Yes","",'2. Inputs'!B185))</f>
        <v>0</v>
      </c>
      <c r="C185" s="61" t="b">
        <f t="shared" si="2"/>
        <v>0</v>
      </c>
      <c r="D185" s="61">
        <f>'2. Inputs'!L185</f>
        <v>0</v>
      </c>
      <c r="E185" s="67" t="e">
        <f>IF('2. Inputs'!E185="Hourly rate",'2. Inputs'!H185,'2. Inputs'!G185/52/'2. Inputs'!F185)</f>
        <v>#DIV/0!</v>
      </c>
      <c r="F185" s="63" t="str">
        <f>IF(AND('2. Inputs'!G185=0,'2. Inputs'!H185=0),"",IF('2. Inputs'!E185&lt;&gt;"Hourly rate",'2. Inputs'!G185/('2. Inputs'!F185/'2. Inputs'!$B$3),'2. Inputs'!H185*'2. Inputs'!$B$3*52))</f>
        <v/>
      </c>
      <c r="G185" s="63">
        <f>'2. Inputs'!I185+'2. Inputs'!J185</f>
        <v>0</v>
      </c>
      <c r="H185" s="65" t="e">
        <f>IF('2. Inputs'!D185&gt;0,'2. Inputs'!D185,Calculations!G185+Calculations!F185)</f>
        <v>#VALUE!</v>
      </c>
      <c r="I185" s="66">
        <f ca="1">(TODAY()-'2. Inputs'!K185)/365</f>
        <v>124.95616438356164</v>
      </c>
      <c r="J185" s="1" t="str">
        <f>IF(ISBLANK('2. Inputs'!K185),"n/a",IF(I185&lt;=5,"5 or less",IF(AND(I185&gt;5,I185&lt;=10),"&gt; 5 and &lt;= 10",IF(AND(I185&gt;10,I185&lt;=15),"&gt; 10 and &lt;=15",IF(I185&gt;15,"More than 15","")))))</f>
        <v>n/a</v>
      </c>
      <c r="K185" s="68"/>
      <c r="L185" s="68"/>
    </row>
    <row r="186" spans="1:12" x14ac:dyDescent="0.35">
      <c r="A186" s="1">
        <f>'2. Inputs'!A186</f>
        <v>0</v>
      </c>
      <c r="B186" s="1">
        <f>IF('3. Results'!$C$4="Yes",'2. Inputs'!B186,IF(D186="Yes","",'2. Inputs'!B186))</f>
        <v>0</v>
      </c>
      <c r="C186" s="61" t="b">
        <f t="shared" si="2"/>
        <v>0</v>
      </c>
      <c r="D186" s="61">
        <f>'2. Inputs'!L186</f>
        <v>0</v>
      </c>
      <c r="E186" s="67" t="e">
        <f>IF('2. Inputs'!E186="Hourly rate",'2. Inputs'!H186,'2. Inputs'!G186/52/'2. Inputs'!F186)</f>
        <v>#DIV/0!</v>
      </c>
      <c r="F186" s="63" t="str">
        <f>IF(AND('2. Inputs'!G186=0,'2. Inputs'!H186=0),"",IF('2. Inputs'!E186&lt;&gt;"Hourly rate",'2. Inputs'!G186/('2. Inputs'!F186/'2. Inputs'!$B$3),'2. Inputs'!H186*'2. Inputs'!$B$3*52))</f>
        <v/>
      </c>
      <c r="G186" s="63">
        <f>'2. Inputs'!I186+'2. Inputs'!J186</f>
        <v>0</v>
      </c>
      <c r="H186" s="65" t="e">
        <f>IF('2. Inputs'!D186&gt;0,'2. Inputs'!D186,Calculations!G186+Calculations!F186)</f>
        <v>#VALUE!</v>
      </c>
      <c r="I186" s="66">
        <f ca="1">(TODAY()-'2. Inputs'!K186)/365</f>
        <v>124.95616438356164</v>
      </c>
      <c r="J186" s="1" t="str">
        <f>IF(ISBLANK('2. Inputs'!K186),"n/a",IF(I186&lt;=5,"5 or less",IF(AND(I186&gt;5,I186&lt;=10),"&gt; 5 and &lt;= 10",IF(AND(I186&gt;10,I186&lt;=15),"&gt; 10 and &lt;=15",IF(I186&gt;15,"More than 15","")))))</f>
        <v>n/a</v>
      </c>
      <c r="K186" s="68"/>
      <c r="L186" s="68"/>
    </row>
    <row r="187" spans="1:12" x14ac:dyDescent="0.35">
      <c r="A187" s="1">
        <f>'2. Inputs'!A187</f>
        <v>0</v>
      </c>
      <c r="B187" s="1">
        <f>IF('3. Results'!$C$4="Yes",'2. Inputs'!B187,IF(D187="Yes","",'2. Inputs'!B187))</f>
        <v>0</v>
      </c>
      <c r="C187" s="61" t="b">
        <f t="shared" si="2"/>
        <v>0</v>
      </c>
      <c r="D187" s="61">
        <f>'2. Inputs'!L187</f>
        <v>0</v>
      </c>
      <c r="E187" s="67" t="e">
        <f>IF('2. Inputs'!E187="Hourly rate",'2. Inputs'!H187,'2. Inputs'!G187/52/'2. Inputs'!F187)</f>
        <v>#DIV/0!</v>
      </c>
      <c r="F187" s="63" t="str">
        <f>IF(AND('2. Inputs'!G187=0,'2. Inputs'!H187=0),"",IF('2. Inputs'!E187&lt;&gt;"Hourly rate",'2. Inputs'!G187/('2. Inputs'!F187/'2. Inputs'!$B$3),'2. Inputs'!H187*'2. Inputs'!$B$3*52))</f>
        <v/>
      </c>
      <c r="G187" s="63">
        <f>'2. Inputs'!I187+'2. Inputs'!J187</f>
        <v>0</v>
      </c>
      <c r="H187" s="65" t="e">
        <f>IF('2. Inputs'!D187&gt;0,'2. Inputs'!D187,Calculations!G187+Calculations!F187)</f>
        <v>#VALUE!</v>
      </c>
      <c r="I187" s="66">
        <f ca="1">(TODAY()-'2. Inputs'!K187)/365</f>
        <v>124.95616438356164</v>
      </c>
      <c r="J187" s="1" t="str">
        <f>IF(ISBLANK('2. Inputs'!K187),"n/a",IF(I187&lt;=5,"5 or less",IF(AND(I187&gt;5,I187&lt;=10),"&gt; 5 and &lt;= 10",IF(AND(I187&gt;10,I187&lt;=15),"&gt; 10 and &lt;=15",IF(I187&gt;15,"More than 15","")))))</f>
        <v>n/a</v>
      </c>
      <c r="K187" s="68"/>
      <c r="L187" s="68"/>
    </row>
    <row r="188" spans="1:12" x14ac:dyDescent="0.35">
      <c r="A188" s="1">
        <f>'2. Inputs'!A188</f>
        <v>0</v>
      </c>
      <c r="B188" s="1">
        <f>IF('3. Results'!$C$4="Yes",'2. Inputs'!B188,IF(D188="Yes","",'2. Inputs'!B188))</f>
        <v>0</v>
      </c>
      <c r="C188" s="61" t="b">
        <f t="shared" si="2"/>
        <v>0</v>
      </c>
      <c r="D188" s="61">
        <f>'2. Inputs'!L188</f>
        <v>0</v>
      </c>
      <c r="E188" s="67" t="e">
        <f>IF('2. Inputs'!E188="Hourly rate",'2. Inputs'!H188,'2. Inputs'!G188/52/'2. Inputs'!F188)</f>
        <v>#DIV/0!</v>
      </c>
      <c r="F188" s="63" t="str">
        <f>IF(AND('2. Inputs'!G188=0,'2. Inputs'!H188=0),"",IF('2. Inputs'!E188&lt;&gt;"Hourly rate",'2. Inputs'!G188/('2. Inputs'!F188/'2. Inputs'!$B$3),'2. Inputs'!H188*'2. Inputs'!$B$3*52))</f>
        <v/>
      </c>
      <c r="G188" s="63">
        <f>'2. Inputs'!I188+'2. Inputs'!J188</f>
        <v>0</v>
      </c>
      <c r="H188" s="65" t="e">
        <f>IF('2. Inputs'!D188&gt;0,'2. Inputs'!D188,Calculations!G188+Calculations!F188)</f>
        <v>#VALUE!</v>
      </c>
      <c r="I188" s="66">
        <f ca="1">(TODAY()-'2. Inputs'!K188)/365</f>
        <v>124.95616438356164</v>
      </c>
      <c r="J188" s="1" t="str">
        <f>IF(ISBLANK('2. Inputs'!K188),"n/a",IF(I188&lt;=5,"5 or less",IF(AND(I188&gt;5,I188&lt;=10),"&gt; 5 and &lt;= 10",IF(AND(I188&gt;10,I188&lt;=15),"&gt; 10 and &lt;=15",IF(I188&gt;15,"More than 15","")))))</f>
        <v>n/a</v>
      </c>
      <c r="K188" s="68"/>
      <c r="L188" s="68"/>
    </row>
    <row r="189" spans="1:12" x14ac:dyDescent="0.35">
      <c r="A189" s="1">
        <f>'2. Inputs'!A189</f>
        <v>0</v>
      </c>
      <c r="B189" s="1">
        <f>IF('3. Results'!$C$4="Yes",'2. Inputs'!B189,IF(D189="Yes","",'2. Inputs'!B189))</f>
        <v>0</v>
      </c>
      <c r="C189" s="61" t="b">
        <f t="shared" si="2"/>
        <v>0</v>
      </c>
      <c r="D189" s="61">
        <f>'2. Inputs'!L189</f>
        <v>0</v>
      </c>
      <c r="E189" s="67" t="e">
        <f>IF('2. Inputs'!E189="Hourly rate",'2. Inputs'!H189,'2. Inputs'!G189/52/'2. Inputs'!F189)</f>
        <v>#DIV/0!</v>
      </c>
      <c r="F189" s="63" t="str">
        <f>IF(AND('2. Inputs'!G189=0,'2. Inputs'!H189=0),"",IF('2. Inputs'!E189&lt;&gt;"Hourly rate",'2. Inputs'!G189/('2. Inputs'!F189/'2. Inputs'!$B$3),'2. Inputs'!H189*'2. Inputs'!$B$3*52))</f>
        <v/>
      </c>
      <c r="G189" s="63">
        <f>'2. Inputs'!I189+'2. Inputs'!J189</f>
        <v>0</v>
      </c>
      <c r="H189" s="65" t="e">
        <f>IF('2. Inputs'!D189&gt;0,'2. Inputs'!D189,Calculations!G189+Calculations!F189)</f>
        <v>#VALUE!</v>
      </c>
      <c r="I189" s="66">
        <f ca="1">(TODAY()-'2. Inputs'!K189)/365</f>
        <v>124.95616438356164</v>
      </c>
      <c r="J189" s="1" t="str">
        <f>IF(ISBLANK('2. Inputs'!K189),"n/a",IF(I189&lt;=5,"5 or less",IF(AND(I189&gt;5,I189&lt;=10),"&gt; 5 and &lt;= 10",IF(AND(I189&gt;10,I189&lt;=15),"&gt; 10 and &lt;=15",IF(I189&gt;15,"More than 15","")))))</f>
        <v>n/a</v>
      </c>
      <c r="K189" s="68"/>
      <c r="L189" s="68"/>
    </row>
    <row r="190" spans="1:12" x14ac:dyDescent="0.35">
      <c r="A190" s="1">
        <f>'2. Inputs'!A190</f>
        <v>0</v>
      </c>
      <c r="B190" s="1">
        <f>IF('3. Results'!$C$4="Yes",'2. Inputs'!B190,IF(D190="Yes","",'2. Inputs'!B190))</f>
        <v>0</v>
      </c>
      <c r="C190" s="61" t="b">
        <f t="shared" si="2"/>
        <v>0</v>
      </c>
      <c r="D190" s="61">
        <f>'2. Inputs'!L190</f>
        <v>0</v>
      </c>
      <c r="E190" s="67" t="e">
        <f>IF('2. Inputs'!E190="Hourly rate",'2. Inputs'!H190,'2. Inputs'!G190/52/'2. Inputs'!F190)</f>
        <v>#DIV/0!</v>
      </c>
      <c r="F190" s="63" t="str">
        <f>IF(AND('2. Inputs'!G190=0,'2. Inputs'!H190=0),"",IF('2. Inputs'!E190&lt;&gt;"Hourly rate",'2. Inputs'!G190/('2. Inputs'!F190/'2. Inputs'!$B$3),'2. Inputs'!H190*'2. Inputs'!$B$3*52))</f>
        <v/>
      </c>
      <c r="G190" s="63">
        <f>'2. Inputs'!I190+'2. Inputs'!J190</f>
        <v>0</v>
      </c>
      <c r="H190" s="65" t="e">
        <f>IF('2. Inputs'!D190&gt;0,'2. Inputs'!D190,Calculations!G190+Calculations!F190)</f>
        <v>#VALUE!</v>
      </c>
      <c r="I190" s="66">
        <f ca="1">(TODAY()-'2. Inputs'!K190)/365</f>
        <v>124.95616438356164</v>
      </c>
      <c r="J190" s="1" t="str">
        <f>IF(ISBLANK('2. Inputs'!K190),"n/a",IF(I190&lt;=5,"5 or less",IF(AND(I190&gt;5,I190&lt;=10),"&gt; 5 and &lt;= 10",IF(AND(I190&gt;10,I190&lt;=15),"&gt; 10 and &lt;=15",IF(I190&gt;15,"More than 15","")))))</f>
        <v>n/a</v>
      </c>
      <c r="K190" s="68"/>
      <c r="L190" s="68"/>
    </row>
    <row r="191" spans="1:12" x14ac:dyDescent="0.35">
      <c r="A191" s="1">
        <f>'2. Inputs'!A191</f>
        <v>0</v>
      </c>
      <c r="B191" s="1">
        <f>IF('3. Results'!$C$4="Yes",'2. Inputs'!B191,IF(D191="Yes","",'2. Inputs'!B191))</f>
        <v>0</v>
      </c>
      <c r="C191" s="61" t="b">
        <f t="shared" si="2"/>
        <v>0</v>
      </c>
      <c r="D191" s="61">
        <f>'2. Inputs'!L191</f>
        <v>0</v>
      </c>
      <c r="E191" s="67" t="e">
        <f>IF('2. Inputs'!E191="Hourly rate",'2. Inputs'!H191,'2. Inputs'!G191/52/'2. Inputs'!F191)</f>
        <v>#DIV/0!</v>
      </c>
      <c r="F191" s="63" t="str">
        <f>IF(AND('2. Inputs'!G191=0,'2. Inputs'!H191=0),"",IF('2. Inputs'!E191&lt;&gt;"Hourly rate",'2. Inputs'!G191/('2. Inputs'!F191/'2. Inputs'!$B$3),'2. Inputs'!H191*'2. Inputs'!$B$3*52))</f>
        <v/>
      </c>
      <c r="G191" s="63">
        <f>'2. Inputs'!I191+'2. Inputs'!J191</f>
        <v>0</v>
      </c>
      <c r="H191" s="65" t="e">
        <f>IF('2. Inputs'!D191&gt;0,'2. Inputs'!D191,Calculations!G191+Calculations!F191)</f>
        <v>#VALUE!</v>
      </c>
      <c r="I191" s="66">
        <f ca="1">(TODAY()-'2. Inputs'!K191)/365</f>
        <v>124.95616438356164</v>
      </c>
      <c r="J191" s="1" t="str">
        <f>IF(ISBLANK('2. Inputs'!K191),"n/a",IF(I191&lt;=5,"5 or less",IF(AND(I191&gt;5,I191&lt;=10),"&gt; 5 and &lt;= 10",IF(AND(I191&gt;10,I191&lt;=15),"&gt; 10 and &lt;=15",IF(I191&gt;15,"More than 15","")))))</f>
        <v>n/a</v>
      </c>
      <c r="K191" s="68"/>
      <c r="L191" s="68"/>
    </row>
    <row r="192" spans="1:12" x14ac:dyDescent="0.35">
      <c r="A192" s="1">
        <f>'2. Inputs'!A192</f>
        <v>0</v>
      </c>
      <c r="B192" s="1">
        <f>IF('3. Results'!$C$4="Yes",'2. Inputs'!B192,IF(D192="Yes","",'2. Inputs'!B192))</f>
        <v>0</v>
      </c>
      <c r="C192" s="61" t="b">
        <f t="shared" si="2"/>
        <v>0</v>
      </c>
      <c r="D192" s="61">
        <f>'2. Inputs'!L192</f>
        <v>0</v>
      </c>
      <c r="E192" s="67" t="e">
        <f>IF('2. Inputs'!E192="Hourly rate",'2. Inputs'!H192,'2. Inputs'!G192/52/'2. Inputs'!F192)</f>
        <v>#DIV/0!</v>
      </c>
      <c r="F192" s="63" t="str">
        <f>IF(AND('2. Inputs'!G192=0,'2. Inputs'!H192=0),"",IF('2. Inputs'!E192&lt;&gt;"Hourly rate",'2. Inputs'!G192/('2. Inputs'!F192/'2. Inputs'!$B$3),'2. Inputs'!H192*'2. Inputs'!$B$3*52))</f>
        <v/>
      </c>
      <c r="G192" s="63">
        <f>'2. Inputs'!I192+'2. Inputs'!J192</f>
        <v>0</v>
      </c>
      <c r="H192" s="65" t="e">
        <f>IF('2. Inputs'!D192&gt;0,'2. Inputs'!D192,Calculations!G192+Calculations!F192)</f>
        <v>#VALUE!</v>
      </c>
      <c r="I192" s="66">
        <f ca="1">(TODAY()-'2. Inputs'!K192)/365</f>
        <v>124.95616438356164</v>
      </c>
      <c r="J192" s="1" t="str">
        <f>IF(ISBLANK('2. Inputs'!K192),"n/a",IF(I192&lt;=5,"5 or less",IF(AND(I192&gt;5,I192&lt;=10),"&gt; 5 and &lt;= 10",IF(AND(I192&gt;10,I192&lt;=15),"&gt; 10 and &lt;=15",IF(I192&gt;15,"More than 15","")))))</f>
        <v>n/a</v>
      </c>
      <c r="K192" s="68"/>
      <c r="L192" s="68"/>
    </row>
    <row r="193" spans="1:12" x14ac:dyDescent="0.35">
      <c r="A193" s="1">
        <f>'2. Inputs'!A193</f>
        <v>0</v>
      </c>
      <c r="B193" s="1">
        <f>IF('3. Results'!$C$4="Yes",'2. Inputs'!B193,IF(D193="Yes","",'2. Inputs'!B193))</f>
        <v>0</v>
      </c>
      <c r="C193" s="61" t="b">
        <f t="shared" si="2"/>
        <v>0</v>
      </c>
      <c r="D193" s="61">
        <f>'2. Inputs'!L193</f>
        <v>0</v>
      </c>
      <c r="E193" s="67" t="e">
        <f>IF('2. Inputs'!E193="Hourly rate",'2. Inputs'!H193,'2. Inputs'!G193/52/'2. Inputs'!F193)</f>
        <v>#DIV/0!</v>
      </c>
      <c r="F193" s="63" t="str">
        <f>IF(AND('2. Inputs'!G193=0,'2. Inputs'!H193=0),"",IF('2. Inputs'!E193&lt;&gt;"Hourly rate",'2. Inputs'!G193/('2. Inputs'!F193/'2. Inputs'!$B$3),'2. Inputs'!H193*'2. Inputs'!$B$3*52))</f>
        <v/>
      </c>
      <c r="G193" s="63">
        <f>'2. Inputs'!I193+'2. Inputs'!J193</f>
        <v>0</v>
      </c>
      <c r="H193" s="65" t="e">
        <f>IF('2. Inputs'!D193&gt;0,'2. Inputs'!D193,Calculations!G193+Calculations!F193)</f>
        <v>#VALUE!</v>
      </c>
      <c r="I193" s="66">
        <f ca="1">(TODAY()-'2. Inputs'!K193)/365</f>
        <v>124.95616438356164</v>
      </c>
      <c r="J193" s="1" t="str">
        <f>IF(ISBLANK('2. Inputs'!K193),"n/a",IF(I193&lt;=5,"5 or less",IF(AND(I193&gt;5,I193&lt;=10),"&gt; 5 and &lt;= 10",IF(AND(I193&gt;10,I193&lt;=15),"&gt; 10 and &lt;=15",IF(I193&gt;15,"More than 15","")))))</f>
        <v>n/a</v>
      </c>
      <c r="K193" s="68"/>
      <c r="L193" s="68"/>
    </row>
    <row r="194" spans="1:12" x14ac:dyDescent="0.35">
      <c r="A194" s="1">
        <f>'2. Inputs'!A194</f>
        <v>0</v>
      </c>
      <c r="B194" s="1">
        <f>IF('3. Results'!$C$4="Yes",'2. Inputs'!B194,IF(D194="Yes","",'2. Inputs'!B194))</f>
        <v>0</v>
      </c>
      <c r="C194" s="61" t="b">
        <f t="shared" si="2"/>
        <v>0</v>
      </c>
      <c r="D194" s="61">
        <f>'2. Inputs'!L194</f>
        <v>0</v>
      </c>
      <c r="E194" s="67" t="e">
        <f>IF('2. Inputs'!E194="Hourly rate",'2. Inputs'!H194,'2. Inputs'!G194/52/'2. Inputs'!F194)</f>
        <v>#DIV/0!</v>
      </c>
      <c r="F194" s="63" t="str">
        <f>IF(AND('2. Inputs'!G194=0,'2. Inputs'!H194=0),"",IF('2. Inputs'!E194&lt;&gt;"Hourly rate",'2. Inputs'!G194/('2. Inputs'!F194/'2. Inputs'!$B$3),'2. Inputs'!H194*'2. Inputs'!$B$3*52))</f>
        <v/>
      </c>
      <c r="G194" s="63">
        <f>'2. Inputs'!I194+'2. Inputs'!J194</f>
        <v>0</v>
      </c>
      <c r="H194" s="65" t="e">
        <f>IF('2. Inputs'!D194&gt;0,'2. Inputs'!D194,Calculations!G194+Calculations!F194)</f>
        <v>#VALUE!</v>
      </c>
      <c r="I194" s="66">
        <f ca="1">(TODAY()-'2. Inputs'!K194)/365</f>
        <v>124.95616438356164</v>
      </c>
      <c r="J194" s="1" t="str">
        <f>IF(ISBLANK('2. Inputs'!K194),"n/a",IF(I194&lt;=5,"5 or less",IF(AND(I194&gt;5,I194&lt;=10),"&gt; 5 and &lt;= 10",IF(AND(I194&gt;10,I194&lt;=15),"&gt; 10 and &lt;=15",IF(I194&gt;15,"More than 15","")))))</f>
        <v>n/a</v>
      </c>
      <c r="K194" s="68"/>
      <c r="L194" s="68"/>
    </row>
    <row r="195" spans="1:12" x14ac:dyDescent="0.35">
      <c r="A195" s="1">
        <f>'2. Inputs'!A195</f>
        <v>0</v>
      </c>
      <c r="B195" s="1">
        <f>IF('3. Results'!$C$4="Yes",'2. Inputs'!B195,IF(D195="Yes","",'2. Inputs'!B195))</f>
        <v>0</v>
      </c>
      <c r="C195" s="61" t="b">
        <f t="shared" si="2"/>
        <v>0</v>
      </c>
      <c r="D195" s="61">
        <f>'2. Inputs'!L195</f>
        <v>0</v>
      </c>
      <c r="E195" s="67" t="e">
        <f>IF('2. Inputs'!E195="Hourly rate",'2. Inputs'!H195,'2. Inputs'!G195/52/'2. Inputs'!F195)</f>
        <v>#DIV/0!</v>
      </c>
      <c r="F195" s="63" t="str">
        <f>IF(AND('2. Inputs'!G195=0,'2. Inputs'!H195=0),"",IF('2. Inputs'!E195&lt;&gt;"Hourly rate",'2. Inputs'!G195/('2. Inputs'!F195/'2. Inputs'!$B$3),'2. Inputs'!H195*'2. Inputs'!$B$3*52))</f>
        <v/>
      </c>
      <c r="G195" s="63">
        <f>'2. Inputs'!I195+'2. Inputs'!J195</f>
        <v>0</v>
      </c>
      <c r="H195" s="65" t="e">
        <f>IF('2. Inputs'!D195&gt;0,'2. Inputs'!D195,Calculations!G195+Calculations!F195)</f>
        <v>#VALUE!</v>
      </c>
      <c r="I195" s="66">
        <f ca="1">(TODAY()-'2. Inputs'!K195)/365</f>
        <v>124.95616438356164</v>
      </c>
      <c r="J195" s="1" t="str">
        <f>IF(ISBLANK('2. Inputs'!K195),"n/a",IF(I195&lt;=5,"5 or less",IF(AND(I195&gt;5,I195&lt;=10),"&gt; 5 and &lt;= 10",IF(AND(I195&gt;10,I195&lt;=15),"&gt; 10 and &lt;=15",IF(I195&gt;15,"More than 15","")))))</f>
        <v>n/a</v>
      </c>
      <c r="K195" s="68"/>
      <c r="L195" s="68"/>
    </row>
    <row r="196" spans="1:12" x14ac:dyDescent="0.35">
      <c r="A196" s="1">
        <f>'2. Inputs'!A196</f>
        <v>0</v>
      </c>
      <c r="B196" s="1">
        <f>IF('3. Results'!$C$4="Yes",'2. Inputs'!B196,IF(D196="Yes","",'2. Inputs'!B196))</f>
        <v>0</v>
      </c>
      <c r="C196" s="61" t="b">
        <f t="shared" si="2"/>
        <v>0</v>
      </c>
      <c r="D196" s="61">
        <f>'2. Inputs'!L196</f>
        <v>0</v>
      </c>
      <c r="E196" s="67" t="e">
        <f>IF('2. Inputs'!E196="Hourly rate",'2. Inputs'!H196,'2. Inputs'!G196/52/'2. Inputs'!F196)</f>
        <v>#DIV/0!</v>
      </c>
      <c r="F196" s="63" t="str">
        <f>IF(AND('2. Inputs'!G196=0,'2. Inputs'!H196=0),"",IF('2. Inputs'!E196&lt;&gt;"Hourly rate",'2. Inputs'!G196/('2. Inputs'!F196/'2. Inputs'!$B$3),'2. Inputs'!H196*'2. Inputs'!$B$3*52))</f>
        <v/>
      </c>
      <c r="G196" s="63">
        <f>'2. Inputs'!I196+'2. Inputs'!J196</f>
        <v>0</v>
      </c>
      <c r="H196" s="65" t="e">
        <f>IF('2. Inputs'!D196&gt;0,'2. Inputs'!D196,Calculations!G196+Calculations!F196)</f>
        <v>#VALUE!</v>
      </c>
      <c r="I196" s="66">
        <f ca="1">(TODAY()-'2. Inputs'!K196)/365</f>
        <v>124.95616438356164</v>
      </c>
      <c r="J196" s="1" t="str">
        <f>IF(ISBLANK('2. Inputs'!K196),"n/a",IF(I196&lt;=5,"5 or less",IF(AND(I196&gt;5,I196&lt;=10),"&gt; 5 and &lt;= 10",IF(AND(I196&gt;10,I196&lt;=15),"&gt; 10 and &lt;=15",IF(I196&gt;15,"More than 15","")))))</f>
        <v>n/a</v>
      </c>
      <c r="K196" s="68"/>
      <c r="L196" s="68"/>
    </row>
    <row r="197" spans="1:12" x14ac:dyDescent="0.35">
      <c r="A197" s="1">
        <f>'2. Inputs'!A197</f>
        <v>0</v>
      </c>
      <c r="B197" s="1">
        <f>IF('3. Results'!$C$4="Yes",'2. Inputs'!B197,IF(D197="Yes","",'2. Inputs'!B197))</f>
        <v>0</v>
      </c>
      <c r="C197" s="61" t="b">
        <f t="shared" si="2"/>
        <v>0</v>
      </c>
      <c r="D197" s="61">
        <f>'2. Inputs'!L197</f>
        <v>0</v>
      </c>
      <c r="E197" s="67" t="e">
        <f>IF('2. Inputs'!E197="Hourly rate",'2. Inputs'!H197,'2. Inputs'!G197/52/'2. Inputs'!F197)</f>
        <v>#DIV/0!</v>
      </c>
      <c r="F197" s="63" t="str">
        <f>IF(AND('2. Inputs'!G197=0,'2. Inputs'!H197=0),"",IF('2. Inputs'!E197&lt;&gt;"Hourly rate",'2. Inputs'!G197/('2. Inputs'!F197/'2. Inputs'!$B$3),'2. Inputs'!H197*'2. Inputs'!$B$3*52))</f>
        <v/>
      </c>
      <c r="G197" s="63">
        <f>'2. Inputs'!I197+'2. Inputs'!J197</f>
        <v>0</v>
      </c>
      <c r="H197" s="65" t="e">
        <f>IF('2. Inputs'!D197&gt;0,'2. Inputs'!D197,Calculations!G197+Calculations!F197)</f>
        <v>#VALUE!</v>
      </c>
      <c r="I197" s="66">
        <f ca="1">(TODAY()-'2. Inputs'!K197)/365</f>
        <v>124.95616438356164</v>
      </c>
      <c r="J197" s="1" t="str">
        <f>IF(ISBLANK('2. Inputs'!K197),"n/a",IF(I197&lt;=5,"5 or less",IF(AND(I197&gt;5,I197&lt;=10),"&gt; 5 and &lt;= 10",IF(AND(I197&gt;10,I197&lt;=15),"&gt; 10 and &lt;=15",IF(I197&gt;15,"More than 15","")))))</f>
        <v>n/a</v>
      </c>
      <c r="K197" s="68"/>
      <c r="L197" s="68"/>
    </row>
    <row r="198" spans="1:12" x14ac:dyDescent="0.35">
      <c r="A198" s="1">
        <f>'2. Inputs'!A198</f>
        <v>0</v>
      </c>
      <c r="B198" s="1">
        <f>IF('3. Results'!$C$4="Yes",'2. Inputs'!B198,IF(D198="Yes","",'2. Inputs'!B198))</f>
        <v>0</v>
      </c>
      <c r="C198" s="61" t="b">
        <f t="shared" si="2"/>
        <v>0</v>
      </c>
      <c r="D198" s="61">
        <f>'2. Inputs'!L198</f>
        <v>0</v>
      </c>
      <c r="E198" s="67" t="e">
        <f>IF('2. Inputs'!E198="Hourly rate",'2. Inputs'!H198,'2. Inputs'!G198/52/'2. Inputs'!F198)</f>
        <v>#DIV/0!</v>
      </c>
      <c r="F198" s="63" t="str">
        <f>IF(AND('2. Inputs'!G198=0,'2. Inputs'!H198=0),"",IF('2. Inputs'!E198&lt;&gt;"Hourly rate",'2. Inputs'!G198/('2. Inputs'!F198/'2. Inputs'!$B$3),'2. Inputs'!H198*'2. Inputs'!$B$3*52))</f>
        <v/>
      </c>
      <c r="G198" s="63">
        <f>'2. Inputs'!I198+'2. Inputs'!J198</f>
        <v>0</v>
      </c>
      <c r="H198" s="65" t="e">
        <f>IF('2. Inputs'!D198&gt;0,'2. Inputs'!D198,Calculations!G198+Calculations!F198)</f>
        <v>#VALUE!</v>
      </c>
      <c r="I198" s="66">
        <f ca="1">(TODAY()-'2. Inputs'!K198)/365</f>
        <v>124.95616438356164</v>
      </c>
      <c r="J198" s="1" t="str">
        <f>IF(ISBLANK('2. Inputs'!K198),"n/a",IF(I198&lt;=5,"5 or less",IF(AND(I198&gt;5,I198&lt;=10),"&gt; 5 and &lt;= 10",IF(AND(I198&gt;10,I198&lt;=15),"&gt; 10 and &lt;=15",IF(I198&gt;15,"More than 15","")))))</f>
        <v>n/a</v>
      </c>
      <c r="K198" s="68"/>
      <c r="L198" s="68"/>
    </row>
    <row r="199" spans="1:12" x14ac:dyDescent="0.35">
      <c r="A199" s="1">
        <f>'2. Inputs'!A199</f>
        <v>0</v>
      </c>
      <c r="B199" s="1">
        <f>IF('3. Results'!$C$4="Yes",'2. Inputs'!B199,IF(D199="Yes","",'2. Inputs'!B199))</f>
        <v>0</v>
      </c>
      <c r="C199" s="61" t="b">
        <f t="shared" si="2"/>
        <v>0</v>
      </c>
      <c r="D199" s="61">
        <f>'2. Inputs'!L199</f>
        <v>0</v>
      </c>
      <c r="E199" s="67" t="e">
        <f>IF('2. Inputs'!E199="Hourly rate",'2. Inputs'!H199,'2. Inputs'!G199/52/'2. Inputs'!F199)</f>
        <v>#DIV/0!</v>
      </c>
      <c r="F199" s="63" t="str">
        <f>IF(AND('2. Inputs'!G199=0,'2. Inputs'!H199=0),"",IF('2. Inputs'!E199&lt;&gt;"Hourly rate",'2. Inputs'!G199/('2. Inputs'!F199/'2. Inputs'!$B$3),'2. Inputs'!H199*'2. Inputs'!$B$3*52))</f>
        <v/>
      </c>
      <c r="G199" s="63">
        <f>'2. Inputs'!I199+'2. Inputs'!J199</f>
        <v>0</v>
      </c>
      <c r="H199" s="65" t="e">
        <f>IF('2. Inputs'!D199&gt;0,'2. Inputs'!D199,Calculations!G199+Calculations!F199)</f>
        <v>#VALUE!</v>
      </c>
      <c r="I199" s="66">
        <f ca="1">(TODAY()-'2. Inputs'!K199)/365</f>
        <v>124.95616438356164</v>
      </c>
      <c r="J199" s="1" t="str">
        <f>IF(ISBLANK('2. Inputs'!K199),"n/a",IF(I199&lt;=5,"5 or less",IF(AND(I199&gt;5,I199&lt;=10),"&gt; 5 and &lt;= 10",IF(AND(I199&gt;10,I199&lt;=15),"&gt; 10 and &lt;=15",IF(I199&gt;15,"More than 15","")))))</f>
        <v>n/a</v>
      </c>
      <c r="K199" s="68"/>
      <c r="L199" s="68"/>
    </row>
    <row r="200" spans="1:12" x14ac:dyDescent="0.35">
      <c r="A200" s="1">
        <f>'2. Inputs'!A200</f>
        <v>0</v>
      </c>
      <c r="B200" s="1">
        <f>IF('3. Results'!$C$4="Yes",'2. Inputs'!B200,IF(D200="Yes","",'2. Inputs'!B200))</f>
        <v>0</v>
      </c>
      <c r="C200" s="61" t="b">
        <f t="shared" ref="C200:C263" si="3">IF(OR(B200="Women",B200="Men"),"Women and Men")</f>
        <v>0</v>
      </c>
      <c r="D200" s="61">
        <f>'2. Inputs'!L200</f>
        <v>0</v>
      </c>
      <c r="E200" s="67" t="e">
        <f>IF('2. Inputs'!E200="Hourly rate",'2. Inputs'!H200,'2. Inputs'!G200/52/'2. Inputs'!F200)</f>
        <v>#DIV/0!</v>
      </c>
      <c r="F200" s="63" t="str">
        <f>IF(AND('2. Inputs'!G200=0,'2. Inputs'!H200=0),"",IF('2. Inputs'!E200&lt;&gt;"Hourly rate",'2. Inputs'!G200/('2. Inputs'!F200/'2. Inputs'!$B$3),'2. Inputs'!H200*'2. Inputs'!$B$3*52))</f>
        <v/>
      </c>
      <c r="G200" s="63">
        <f>'2. Inputs'!I200+'2. Inputs'!J200</f>
        <v>0</v>
      </c>
      <c r="H200" s="65" t="e">
        <f>IF('2. Inputs'!D200&gt;0,'2. Inputs'!D200,Calculations!G200+Calculations!F200)</f>
        <v>#VALUE!</v>
      </c>
      <c r="I200" s="66">
        <f ca="1">(TODAY()-'2. Inputs'!K200)/365</f>
        <v>124.95616438356164</v>
      </c>
      <c r="J200" s="1" t="str">
        <f>IF(ISBLANK('2. Inputs'!K200),"n/a",IF(I200&lt;=5,"5 or less",IF(AND(I200&gt;5,I200&lt;=10),"&gt; 5 and &lt;= 10",IF(AND(I200&gt;10,I200&lt;=15),"&gt; 10 and &lt;=15",IF(I200&gt;15,"More than 15","")))))</f>
        <v>n/a</v>
      </c>
      <c r="K200" s="68"/>
      <c r="L200" s="68"/>
    </row>
    <row r="201" spans="1:12" x14ac:dyDescent="0.35">
      <c r="A201" s="1">
        <f>'2. Inputs'!A201</f>
        <v>0</v>
      </c>
      <c r="B201" s="1">
        <f>IF('3. Results'!$C$4="Yes",'2. Inputs'!B201,IF(D201="Yes","",'2. Inputs'!B201))</f>
        <v>0</v>
      </c>
      <c r="C201" s="61" t="b">
        <f t="shared" si="3"/>
        <v>0</v>
      </c>
      <c r="D201" s="61">
        <f>'2. Inputs'!L201</f>
        <v>0</v>
      </c>
      <c r="E201" s="67" t="e">
        <f>IF('2. Inputs'!E201="Hourly rate",'2. Inputs'!H201,'2. Inputs'!G201/52/'2. Inputs'!F201)</f>
        <v>#DIV/0!</v>
      </c>
      <c r="F201" s="63" t="str">
        <f>IF(AND('2. Inputs'!G201=0,'2. Inputs'!H201=0),"",IF('2. Inputs'!E201&lt;&gt;"Hourly rate",'2. Inputs'!G201/('2. Inputs'!F201/'2. Inputs'!$B$3),'2. Inputs'!H201*'2. Inputs'!$B$3*52))</f>
        <v/>
      </c>
      <c r="G201" s="63">
        <f>'2. Inputs'!I201+'2. Inputs'!J201</f>
        <v>0</v>
      </c>
      <c r="H201" s="65" t="e">
        <f>IF('2. Inputs'!D201&gt;0,'2. Inputs'!D201,Calculations!G201+Calculations!F201)</f>
        <v>#VALUE!</v>
      </c>
      <c r="I201" s="66">
        <f ca="1">(TODAY()-'2. Inputs'!K201)/365</f>
        <v>124.95616438356164</v>
      </c>
      <c r="J201" s="1" t="str">
        <f>IF(ISBLANK('2. Inputs'!K201),"n/a",IF(I201&lt;=5,"5 or less",IF(AND(I201&gt;5,I201&lt;=10),"&gt; 5 and &lt;= 10",IF(AND(I201&gt;10,I201&lt;=15),"&gt; 10 and &lt;=15",IF(I201&gt;15,"More than 15","")))))</f>
        <v>n/a</v>
      </c>
      <c r="K201" s="68"/>
      <c r="L201" s="68"/>
    </row>
    <row r="202" spans="1:12" x14ac:dyDescent="0.35">
      <c r="A202" s="1">
        <f>'2. Inputs'!A202</f>
        <v>0</v>
      </c>
      <c r="B202" s="1">
        <f>IF('3. Results'!$C$4="Yes",'2. Inputs'!B202,IF(D202="Yes","",'2. Inputs'!B202))</f>
        <v>0</v>
      </c>
      <c r="C202" s="61" t="b">
        <f t="shared" si="3"/>
        <v>0</v>
      </c>
      <c r="D202" s="61">
        <f>'2. Inputs'!L202</f>
        <v>0</v>
      </c>
      <c r="E202" s="67" t="e">
        <f>IF('2. Inputs'!E202="Hourly rate",'2. Inputs'!H202,'2. Inputs'!G202/52/'2. Inputs'!F202)</f>
        <v>#DIV/0!</v>
      </c>
      <c r="F202" s="63" t="str">
        <f>IF(AND('2. Inputs'!G202=0,'2. Inputs'!H202=0),"",IF('2. Inputs'!E202&lt;&gt;"Hourly rate",'2. Inputs'!G202/('2. Inputs'!F202/'2. Inputs'!$B$3),'2. Inputs'!H202*'2. Inputs'!$B$3*52))</f>
        <v/>
      </c>
      <c r="G202" s="63">
        <f>'2. Inputs'!I202+'2. Inputs'!J202</f>
        <v>0</v>
      </c>
      <c r="H202" s="65" t="e">
        <f>IF('2. Inputs'!D202&gt;0,'2. Inputs'!D202,Calculations!G202+Calculations!F202)</f>
        <v>#VALUE!</v>
      </c>
      <c r="I202" s="66">
        <f ca="1">(TODAY()-'2. Inputs'!K202)/365</f>
        <v>124.95616438356164</v>
      </c>
      <c r="J202" s="1" t="str">
        <f>IF(ISBLANK('2. Inputs'!K202),"n/a",IF(I202&lt;=5,"5 or less",IF(AND(I202&gt;5,I202&lt;=10),"&gt; 5 and &lt;= 10",IF(AND(I202&gt;10,I202&lt;=15),"&gt; 10 and &lt;=15",IF(I202&gt;15,"More than 15","")))))</f>
        <v>n/a</v>
      </c>
      <c r="K202" s="68"/>
      <c r="L202" s="68"/>
    </row>
    <row r="203" spans="1:12" x14ac:dyDescent="0.35">
      <c r="A203" s="1">
        <f>'2. Inputs'!A203</f>
        <v>0</v>
      </c>
      <c r="B203" s="1">
        <f>IF('3. Results'!$C$4="Yes",'2. Inputs'!B203,IF(D203="Yes","",'2. Inputs'!B203))</f>
        <v>0</v>
      </c>
      <c r="C203" s="61" t="b">
        <f t="shared" si="3"/>
        <v>0</v>
      </c>
      <c r="D203" s="61">
        <f>'2. Inputs'!L203</f>
        <v>0</v>
      </c>
      <c r="E203" s="67" t="e">
        <f>IF('2. Inputs'!E203="Hourly rate",'2. Inputs'!H203,'2. Inputs'!G203/52/'2. Inputs'!F203)</f>
        <v>#DIV/0!</v>
      </c>
      <c r="F203" s="63" t="str">
        <f>IF(AND('2. Inputs'!G203=0,'2. Inputs'!H203=0),"",IF('2. Inputs'!E203&lt;&gt;"Hourly rate",'2. Inputs'!G203/('2. Inputs'!F203/'2. Inputs'!$B$3),'2. Inputs'!H203*'2. Inputs'!$B$3*52))</f>
        <v/>
      </c>
      <c r="G203" s="63">
        <f>'2. Inputs'!I203+'2. Inputs'!J203</f>
        <v>0</v>
      </c>
      <c r="H203" s="65" t="e">
        <f>IF('2. Inputs'!D203&gt;0,'2. Inputs'!D203,Calculations!G203+Calculations!F203)</f>
        <v>#VALUE!</v>
      </c>
      <c r="I203" s="66">
        <f ca="1">(TODAY()-'2. Inputs'!K203)/365</f>
        <v>124.95616438356164</v>
      </c>
      <c r="J203" s="1" t="str">
        <f>IF(ISBLANK('2. Inputs'!K203),"n/a",IF(I203&lt;=5,"5 or less",IF(AND(I203&gt;5,I203&lt;=10),"&gt; 5 and &lt;= 10",IF(AND(I203&gt;10,I203&lt;=15),"&gt; 10 and &lt;=15",IF(I203&gt;15,"More than 15","")))))</f>
        <v>n/a</v>
      </c>
      <c r="K203" s="68"/>
      <c r="L203" s="68"/>
    </row>
    <row r="204" spans="1:12" x14ac:dyDescent="0.35">
      <c r="A204" s="1">
        <f>'2. Inputs'!A204</f>
        <v>0</v>
      </c>
      <c r="B204" s="1">
        <f>IF('3. Results'!$C$4="Yes",'2. Inputs'!B204,IF(D204="Yes","",'2. Inputs'!B204))</f>
        <v>0</v>
      </c>
      <c r="C204" s="61" t="b">
        <f t="shared" si="3"/>
        <v>0</v>
      </c>
      <c r="D204" s="61">
        <f>'2. Inputs'!L204</f>
        <v>0</v>
      </c>
      <c r="E204" s="67" t="e">
        <f>IF('2. Inputs'!E204="Hourly rate",'2. Inputs'!H204,'2. Inputs'!G204/52/'2. Inputs'!F204)</f>
        <v>#DIV/0!</v>
      </c>
      <c r="F204" s="63" t="str">
        <f>IF(AND('2. Inputs'!G204=0,'2. Inputs'!H204=0),"",IF('2. Inputs'!E204&lt;&gt;"Hourly rate",'2. Inputs'!G204/('2. Inputs'!F204/'2. Inputs'!$B$3),'2. Inputs'!H204*'2. Inputs'!$B$3*52))</f>
        <v/>
      </c>
      <c r="G204" s="63">
        <f>'2. Inputs'!I204+'2. Inputs'!J204</f>
        <v>0</v>
      </c>
      <c r="H204" s="65" t="e">
        <f>IF('2. Inputs'!D204&gt;0,'2. Inputs'!D204,Calculations!G204+Calculations!F204)</f>
        <v>#VALUE!</v>
      </c>
      <c r="I204" s="66">
        <f ca="1">(TODAY()-'2. Inputs'!K204)/365</f>
        <v>124.95616438356164</v>
      </c>
      <c r="J204" s="1" t="str">
        <f>IF(ISBLANK('2. Inputs'!K204),"n/a",IF(I204&lt;=5,"5 or less",IF(AND(I204&gt;5,I204&lt;=10),"&gt; 5 and &lt;= 10",IF(AND(I204&gt;10,I204&lt;=15),"&gt; 10 and &lt;=15",IF(I204&gt;15,"More than 15","")))))</f>
        <v>n/a</v>
      </c>
      <c r="K204" s="68"/>
      <c r="L204" s="68"/>
    </row>
    <row r="205" spans="1:12" x14ac:dyDescent="0.35">
      <c r="A205" s="1">
        <f>'2. Inputs'!A205</f>
        <v>0</v>
      </c>
      <c r="B205" s="1">
        <f>IF('3. Results'!$C$4="Yes",'2. Inputs'!B205,IF(D205="Yes","",'2. Inputs'!B205))</f>
        <v>0</v>
      </c>
      <c r="C205" s="61" t="b">
        <f t="shared" si="3"/>
        <v>0</v>
      </c>
      <c r="D205" s="61">
        <f>'2. Inputs'!L205</f>
        <v>0</v>
      </c>
      <c r="E205" s="67" t="e">
        <f>IF('2. Inputs'!E205="Hourly rate",'2. Inputs'!H205,'2. Inputs'!G205/52/'2. Inputs'!F205)</f>
        <v>#DIV/0!</v>
      </c>
      <c r="F205" s="63" t="str">
        <f>IF(AND('2. Inputs'!G205=0,'2. Inputs'!H205=0),"",IF('2. Inputs'!E205&lt;&gt;"Hourly rate",'2. Inputs'!G205/('2. Inputs'!F205/'2. Inputs'!$B$3),'2. Inputs'!H205*'2. Inputs'!$B$3*52))</f>
        <v/>
      </c>
      <c r="G205" s="63">
        <f>'2. Inputs'!I205+'2. Inputs'!J205</f>
        <v>0</v>
      </c>
      <c r="H205" s="65" t="e">
        <f>IF('2. Inputs'!D205&gt;0,'2. Inputs'!D205,Calculations!G205+Calculations!F205)</f>
        <v>#VALUE!</v>
      </c>
      <c r="I205" s="66">
        <f ca="1">(TODAY()-'2. Inputs'!K205)/365</f>
        <v>124.95616438356164</v>
      </c>
      <c r="J205" s="1" t="str">
        <f>IF(ISBLANK('2. Inputs'!K205),"n/a",IF(I205&lt;=5,"5 or less",IF(AND(I205&gt;5,I205&lt;=10),"&gt; 5 and &lt;= 10",IF(AND(I205&gt;10,I205&lt;=15),"&gt; 10 and &lt;=15",IF(I205&gt;15,"More than 15","")))))</f>
        <v>n/a</v>
      </c>
      <c r="K205" s="68"/>
      <c r="L205" s="68"/>
    </row>
    <row r="206" spans="1:12" x14ac:dyDescent="0.35">
      <c r="A206" s="1">
        <f>'2. Inputs'!A206</f>
        <v>0</v>
      </c>
      <c r="B206" s="1">
        <f>IF('3. Results'!$C$4="Yes",'2. Inputs'!B206,IF(D206="Yes","",'2. Inputs'!B206))</f>
        <v>0</v>
      </c>
      <c r="C206" s="61" t="b">
        <f t="shared" si="3"/>
        <v>0</v>
      </c>
      <c r="D206" s="61">
        <f>'2. Inputs'!L206</f>
        <v>0</v>
      </c>
      <c r="E206" s="67" t="e">
        <f>IF('2. Inputs'!E206="Hourly rate",'2. Inputs'!H206,'2. Inputs'!G206/52/'2. Inputs'!F206)</f>
        <v>#DIV/0!</v>
      </c>
      <c r="F206" s="63" t="str">
        <f>IF(AND('2. Inputs'!G206=0,'2. Inputs'!H206=0),"",IF('2. Inputs'!E206&lt;&gt;"Hourly rate",'2. Inputs'!G206/('2. Inputs'!F206/'2. Inputs'!$B$3),'2. Inputs'!H206*'2. Inputs'!$B$3*52))</f>
        <v/>
      </c>
      <c r="G206" s="63">
        <f>'2. Inputs'!I206+'2. Inputs'!J206</f>
        <v>0</v>
      </c>
      <c r="H206" s="65" t="e">
        <f>IF('2. Inputs'!D206&gt;0,'2. Inputs'!D206,Calculations!G206+Calculations!F206)</f>
        <v>#VALUE!</v>
      </c>
      <c r="I206" s="66">
        <f ca="1">(TODAY()-'2. Inputs'!K206)/365</f>
        <v>124.95616438356164</v>
      </c>
      <c r="J206" s="1" t="str">
        <f>IF(ISBLANK('2. Inputs'!K206),"n/a",IF(I206&lt;=5,"5 or less",IF(AND(I206&gt;5,I206&lt;=10),"&gt; 5 and &lt;= 10",IF(AND(I206&gt;10,I206&lt;=15),"&gt; 10 and &lt;=15",IF(I206&gt;15,"More than 15","")))))</f>
        <v>n/a</v>
      </c>
      <c r="K206" s="68"/>
      <c r="L206" s="68"/>
    </row>
    <row r="207" spans="1:12" x14ac:dyDescent="0.35">
      <c r="A207" s="1">
        <f>'2. Inputs'!A207</f>
        <v>0</v>
      </c>
      <c r="B207" s="1">
        <f>IF('3. Results'!$C$4="Yes",'2. Inputs'!B207,IF(D207="Yes","",'2. Inputs'!B207))</f>
        <v>0</v>
      </c>
      <c r="C207" s="61" t="b">
        <f t="shared" si="3"/>
        <v>0</v>
      </c>
      <c r="D207" s="61">
        <f>'2. Inputs'!L207</f>
        <v>0</v>
      </c>
      <c r="E207" s="67" t="e">
        <f>IF('2. Inputs'!E207="Hourly rate",'2. Inputs'!H207,'2. Inputs'!G207/52/'2. Inputs'!F207)</f>
        <v>#DIV/0!</v>
      </c>
      <c r="F207" s="63" t="str">
        <f>IF(AND('2. Inputs'!G207=0,'2. Inputs'!H207=0),"",IF('2. Inputs'!E207&lt;&gt;"Hourly rate",'2. Inputs'!G207/('2. Inputs'!F207/'2. Inputs'!$B$3),'2. Inputs'!H207*'2. Inputs'!$B$3*52))</f>
        <v/>
      </c>
      <c r="G207" s="63">
        <f>'2. Inputs'!I207+'2. Inputs'!J207</f>
        <v>0</v>
      </c>
      <c r="H207" s="65" t="e">
        <f>IF('2. Inputs'!D207&gt;0,'2. Inputs'!D207,Calculations!G207+Calculations!F207)</f>
        <v>#VALUE!</v>
      </c>
      <c r="I207" s="66">
        <f ca="1">(TODAY()-'2. Inputs'!K207)/365</f>
        <v>124.95616438356164</v>
      </c>
      <c r="J207" s="1" t="str">
        <f>IF(ISBLANK('2. Inputs'!K207),"n/a",IF(I207&lt;=5,"5 or less",IF(AND(I207&gt;5,I207&lt;=10),"&gt; 5 and &lt;= 10",IF(AND(I207&gt;10,I207&lt;=15),"&gt; 10 and &lt;=15",IF(I207&gt;15,"More than 15","")))))</f>
        <v>n/a</v>
      </c>
      <c r="K207" s="68"/>
      <c r="L207" s="68"/>
    </row>
    <row r="208" spans="1:12" x14ac:dyDescent="0.35">
      <c r="A208" s="1">
        <f>'2. Inputs'!A208</f>
        <v>0</v>
      </c>
      <c r="B208" s="1">
        <f>IF('3. Results'!$C$4="Yes",'2. Inputs'!B208,IF(D208="Yes","",'2. Inputs'!B208))</f>
        <v>0</v>
      </c>
      <c r="C208" s="61" t="b">
        <f t="shared" si="3"/>
        <v>0</v>
      </c>
      <c r="D208" s="61">
        <f>'2. Inputs'!L208</f>
        <v>0</v>
      </c>
      <c r="E208" s="67" t="e">
        <f>IF('2. Inputs'!E208="Hourly rate",'2. Inputs'!H208,'2. Inputs'!G208/52/'2. Inputs'!F208)</f>
        <v>#DIV/0!</v>
      </c>
      <c r="F208" s="63" t="str">
        <f>IF(AND('2. Inputs'!G208=0,'2. Inputs'!H208=0),"",IF('2. Inputs'!E208&lt;&gt;"Hourly rate",'2. Inputs'!G208/('2. Inputs'!F208/'2. Inputs'!$B$3),'2. Inputs'!H208*'2. Inputs'!$B$3*52))</f>
        <v/>
      </c>
      <c r="G208" s="63">
        <f>'2. Inputs'!I208+'2. Inputs'!J208</f>
        <v>0</v>
      </c>
      <c r="H208" s="65" t="e">
        <f>IF('2. Inputs'!D208&gt;0,'2. Inputs'!D208,Calculations!G208+Calculations!F208)</f>
        <v>#VALUE!</v>
      </c>
      <c r="I208" s="66">
        <f ca="1">(TODAY()-'2. Inputs'!K208)/365</f>
        <v>124.95616438356164</v>
      </c>
      <c r="J208" s="1" t="str">
        <f>IF(ISBLANK('2. Inputs'!K208),"n/a",IF(I208&lt;=5,"5 or less",IF(AND(I208&gt;5,I208&lt;=10),"&gt; 5 and &lt;= 10",IF(AND(I208&gt;10,I208&lt;=15),"&gt; 10 and &lt;=15",IF(I208&gt;15,"More than 15","")))))</f>
        <v>n/a</v>
      </c>
      <c r="K208" s="68"/>
      <c r="L208" s="68"/>
    </row>
    <row r="209" spans="1:12" x14ac:dyDescent="0.35">
      <c r="A209" s="1">
        <f>'2. Inputs'!A209</f>
        <v>0</v>
      </c>
      <c r="B209" s="1">
        <f>IF('3. Results'!$C$4="Yes",'2. Inputs'!B209,IF(D209="Yes","",'2. Inputs'!B209))</f>
        <v>0</v>
      </c>
      <c r="C209" s="61" t="b">
        <f t="shared" si="3"/>
        <v>0</v>
      </c>
      <c r="D209" s="61">
        <f>'2. Inputs'!L209</f>
        <v>0</v>
      </c>
      <c r="E209" s="67" t="e">
        <f>IF('2. Inputs'!E209="Hourly rate",'2. Inputs'!H209,'2. Inputs'!G209/52/'2. Inputs'!F209)</f>
        <v>#DIV/0!</v>
      </c>
      <c r="F209" s="63" t="str">
        <f>IF(AND('2. Inputs'!G209=0,'2. Inputs'!H209=0),"",IF('2. Inputs'!E209&lt;&gt;"Hourly rate",'2. Inputs'!G209/('2. Inputs'!F209/'2. Inputs'!$B$3),'2. Inputs'!H209*'2. Inputs'!$B$3*52))</f>
        <v/>
      </c>
      <c r="G209" s="63">
        <f>'2. Inputs'!I209+'2. Inputs'!J209</f>
        <v>0</v>
      </c>
      <c r="H209" s="65" t="e">
        <f>IF('2. Inputs'!D209&gt;0,'2. Inputs'!D209,Calculations!G209+Calculations!F209)</f>
        <v>#VALUE!</v>
      </c>
      <c r="I209" s="66">
        <f ca="1">(TODAY()-'2. Inputs'!K209)/365</f>
        <v>124.95616438356164</v>
      </c>
      <c r="J209" s="1" t="str">
        <f>IF(ISBLANK('2. Inputs'!K209),"n/a",IF(I209&lt;=5,"5 or less",IF(AND(I209&gt;5,I209&lt;=10),"&gt; 5 and &lt;= 10",IF(AND(I209&gt;10,I209&lt;=15),"&gt; 10 and &lt;=15",IF(I209&gt;15,"More than 15","")))))</f>
        <v>n/a</v>
      </c>
      <c r="K209" s="68"/>
      <c r="L209" s="68"/>
    </row>
    <row r="210" spans="1:12" x14ac:dyDescent="0.35">
      <c r="A210" s="1">
        <f>'2. Inputs'!A210</f>
        <v>0</v>
      </c>
      <c r="B210" s="1">
        <f>IF('3. Results'!$C$4="Yes",'2. Inputs'!B210,IF(D210="Yes","",'2. Inputs'!B210))</f>
        <v>0</v>
      </c>
      <c r="C210" s="61" t="b">
        <f t="shared" si="3"/>
        <v>0</v>
      </c>
      <c r="D210" s="61">
        <f>'2. Inputs'!L210</f>
        <v>0</v>
      </c>
      <c r="E210" s="67" t="e">
        <f>IF('2. Inputs'!E210="Hourly rate",'2. Inputs'!H210,'2. Inputs'!G210/52/'2. Inputs'!F210)</f>
        <v>#DIV/0!</v>
      </c>
      <c r="F210" s="63" t="str">
        <f>IF(AND('2. Inputs'!G210=0,'2. Inputs'!H210=0),"",IF('2. Inputs'!E210&lt;&gt;"Hourly rate",'2. Inputs'!G210/('2. Inputs'!F210/'2. Inputs'!$B$3),'2. Inputs'!H210*'2. Inputs'!$B$3*52))</f>
        <v/>
      </c>
      <c r="G210" s="63">
        <f>'2. Inputs'!I210+'2. Inputs'!J210</f>
        <v>0</v>
      </c>
      <c r="H210" s="65" t="e">
        <f>IF('2. Inputs'!D210&gt;0,'2. Inputs'!D210,Calculations!G210+Calculations!F210)</f>
        <v>#VALUE!</v>
      </c>
      <c r="I210" s="66">
        <f ca="1">(TODAY()-'2. Inputs'!K210)/365</f>
        <v>124.95616438356164</v>
      </c>
      <c r="J210" s="1" t="str">
        <f>IF(ISBLANK('2. Inputs'!K210),"n/a",IF(I210&lt;=5,"5 or less",IF(AND(I210&gt;5,I210&lt;=10),"&gt; 5 and &lt;= 10",IF(AND(I210&gt;10,I210&lt;=15),"&gt; 10 and &lt;=15",IF(I210&gt;15,"More than 15","")))))</f>
        <v>n/a</v>
      </c>
      <c r="K210" s="68"/>
      <c r="L210" s="68"/>
    </row>
    <row r="211" spans="1:12" x14ac:dyDescent="0.35">
      <c r="A211" s="1">
        <f>'2. Inputs'!A211</f>
        <v>0</v>
      </c>
      <c r="B211" s="1">
        <f>IF('3. Results'!$C$4="Yes",'2. Inputs'!B211,IF(D211="Yes","",'2. Inputs'!B211))</f>
        <v>0</v>
      </c>
      <c r="C211" s="61" t="b">
        <f t="shared" si="3"/>
        <v>0</v>
      </c>
      <c r="D211" s="61">
        <f>'2. Inputs'!L211</f>
        <v>0</v>
      </c>
      <c r="E211" s="67" t="e">
        <f>IF('2. Inputs'!E211="Hourly rate",'2. Inputs'!H211,'2. Inputs'!G211/52/'2. Inputs'!F211)</f>
        <v>#DIV/0!</v>
      </c>
      <c r="F211" s="63" t="str">
        <f>IF(AND('2. Inputs'!G211=0,'2. Inputs'!H211=0),"",IF('2. Inputs'!E211&lt;&gt;"Hourly rate",'2. Inputs'!G211/('2. Inputs'!F211/'2. Inputs'!$B$3),'2. Inputs'!H211*'2. Inputs'!$B$3*52))</f>
        <v/>
      </c>
      <c r="G211" s="63">
        <f>'2. Inputs'!I211+'2. Inputs'!J211</f>
        <v>0</v>
      </c>
      <c r="H211" s="65" t="e">
        <f>IF('2. Inputs'!D211&gt;0,'2. Inputs'!D211,Calculations!G211+Calculations!F211)</f>
        <v>#VALUE!</v>
      </c>
      <c r="I211" s="66">
        <f ca="1">(TODAY()-'2. Inputs'!K211)/365</f>
        <v>124.95616438356164</v>
      </c>
      <c r="J211" s="1" t="str">
        <f>IF(ISBLANK('2. Inputs'!K211),"n/a",IF(I211&lt;=5,"5 or less",IF(AND(I211&gt;5,I211&lt;=10),"&gt; 5 and &lt;= 10",IF(AND(I211&gt;10,I211&lt;=15),"&gt; 10 and &lt;=15",IF(I211&gt;15,"More than 15","")))))</f>
        <v>n/a</v>
      </c>
      <c r="K211" s="68"/>
      <c r="L211" s="68"/>
    </row>
    <row r="212" spans="1:12" x14ac:dyDescent="0.35">
      <c r="A212" s="1">
        <f>'2. Inputs'!A212</f>
        <v>0</v>
      </c>
      <c r="B212" s="1">
        <f>IF('3. Results'!$C$4="Yes",'2. Inputs'!B212,IF(D212="Yes","",'2. Inputs'!B212))</f>
        <v>0</v>
      </c>
      <c r="C212" s="61" t="b">
        <f t="shared" si="3"/>
        <v>0</v>
      </c>
      <c r="D212" s="61">
        <f>'2. Inputs'!L212</f>
        <v>0</v>
      </c>
      <c r="E212" s="67" t="e">
        <f>IF('2. Inputs'!E212="Hourly rate",'2. Inputs'!H212,'2. Inputs'!G212/52/'2. Inputs'!F212)</f>
        <v>#DIV/0!</v>
      </c>
      <c r="F212" s="63" t="str">
        <f>IF(AND('2. Inputs'!G212=0,'2. Inputs'!H212=0),"",IF('2. Inputs'!E212&lt;&gt;"Hourly rate",'2. Inputs'!G212/('2. Inputs'!F212/'2. Inputs'!$B$3),'2. Inputs'!H212*'2. Inputs'!$B$3*52))</f>
        <v/>
      </c>
      <c r="G212" s="63">
        <f>'2. Inputs'!I212+'2. Inputs'!J212</f>
        <v>0</v>
      </c>
      <c r="H212" s="65" t="e">
        <f>IF('2. Inputs'!D212&gt;0,'2. Inputs'!D212,Calculations!G212+Calculations!F212)</f>
        <v>#VALUE!</v>
      </c>
      <c r="I212" s="66">
        <f ca="1">(TODAY()-'2. Inputs'!K212)/365</f>
        <v>124.95616438356164</v>
      </c>
      <c r="J212" s="1" t="str">
        <f>IF(ISBLANK('2. Inputs'!K212),"n/a",IF(I212&lt;=5,"5 or less",IF(AND(I212&gt;5,I212&lt;=10),"&gt; 5 and &lt;= 10",IF(AND(I212&gt;10,I212&lt;=15),"&gt; 10 and &lt;=15",IF(I212&gt;15,"More than 15","")))))</f>
        <v>n/a</v>
      </c>
      <c r="K212" s="68"/>
      <c r="L212" s="68"/>
    </row>
    <row r="213" spans="1:12" x14ac:dyDescent="0.35">
      <c r="A213" s="1">
        <f>'2. Inputs'!A213</f>
        <v>0</v>
      </c>
      <c r="B213" s="1">
        <f>IF('3. Results'!$C$4="Yes",'2. Inputs'!B213,IF(D213="Yes","",'2. Inputs'!B213))</f>
        <v>0</v>
      </c>
      <c r="C213" s="61" t="b">
        <f t="shared" si="3"/>
        <v>0</v>
      </c>
      <c r="D213" s="61">
        <f>'2. Inputs'!L213</f>
        <v>0</v>
      </c>
      <c r="E213" s="67" t="e">
        <f>IF('2. Inputs'!E213="Hourly rate",'2. Inputs'!H213,'2. Inputs'!G213/52/'2. Inputs'!F213)</f>
        <v>#DIV/0!</v>
      </c>
      <c r="F213" s="63" t="str">
        <f>IF(AND('2. Inputs'!G213=0,'2. Inputs'!H213=0),"",IF('2. Inputs'!E213&lt;&gt;"Hourly rate",'2. Inputs'!G213/('2. Inputs'!F213/'2. Inputs'!$B$3),'2. Inputs'!H213*'2. Inputs'!$B$3*52))</f>
        <v/>
      </c>
      <c r="G213" s="63">
        <f>'2. Inputs'!I213+'2. Inputs'!J213</f>
        <v>0</v>
      </c>
      <c r="H213" s="65" t="e">
        <f>IF('2. Inputs'!D213&gt;0,'2. Inputs'!D213,Calculations!G213+Calculations!F213)</f>
        <v>#VALUE!</v>
      </c>
      <c r="I213" s="66">
        <f ca="1">(TODAY()-'2. Inputs'!K213)/365</f>
        <v>124.95616438356164</v>
      </c>
      <c r="J213" s="1" t="str">
        <f>IF(ISBLANK('2. Inputs'!K213),"n/a",IF(I213&lt;=5,"5 or less",IF(AND(I213&gt;5,I213&lt;=10),"&gt; 5 and &lt;= 10",IF(AND(I213&gt;10,I213&lt;=15),"&gt; 10 and &lt;=15",IF(I213&gt;15,"More than 15","")))))</f>
        <v>n/a</v>
      </c>
      <c r="K213" s="68"/>
      <c r="L213" s="68"/>
    </row>
    <row r="214" spans="1:12" x14ac:dyDescent="0.35">
      <c r="A214" s="1">
        <f>'2. Inputs'!A214</f>
        <v>0</v>
      </c>
      <c r="B214" s="1">
        <f>IF('3. Results'!$C$4="Yes",'2. Inputs'!B214,IF(D214="Yes","",'2. Inputs'!B214))</f>
        <v>0</v>
      </c>
      <c r="C214" s="61" t="b">
        <f t="shared" si="3"/>
        <v>0</v>
      </c>
      <c r="D214" s="61">
        <f>'2. Inputs'!L214</f>
        <v>0</v>
      </c>
      <c r="E214" s="67" t="e">
        <f>IF('2. Inputs'!E214="Hourly rate",'2. Inputs'!H214,'2. Inputs'!G214/52/'2. Inputs'!F214)</f>
        <v>#DIV/0!</v>
      </c>
      <c r="F214" s="63" t="str">
        <f>IF(AND('2. Inputs'!G214=0,'2. Inputs'!H214=0),"",IF('2. Inputs'!E214&lt;&gt;"Hourly rate",'2. Inputs'!G214/('2. Inputs'!F214/'2. Inputs'!$B$3),'2. Inputs'!H214*'2. Inputs'!$B$3*52))</f>
        <v/>
      </c>
      <c r="G214" s="63">
        <f>'2. Inputs'!I214+'2. Inputs'!J214</f>
        <v>0</v>
      </c>
      <c r="H214" s="65" t="e">
        <f>IF('2. Inputs'!D214&gt;0,'2. Inputs'!D214,Calculations!G214+Calculations!F214)</f>
        <v>#VALUE!</v>
      </c>
      <c r="I214" s="66">
        <f ca="1">(TODAY()-'2. Inputs'!K214)/365</f>
        <v>124.95616438356164</v>
      </c>
      <c r="J214" s="1" t="str">
        <f>IF(ISBLANK('2. Inputs'!K214),"n/a",IF(I214&lt;=5,"5 or less",IF(AND(I214&gt;5,I214&lt;=10),"&gt; 5 and &lt;= 10",IF(AND(I214&gt;10,I214&lt;=15),"&gt; 10 and &lt;=15",IF(I214&gt;15,"More than 15","")))))</f>
        <v>n/a</v>
      </c>
      <c r="K214" s="68"/>
      <c r="L214" s="68"/>
    </row>
    <row r="215" spans="1:12" x14ac:dyDescent="0.35">
      <c r="A215" s="1">
        <f>'2. Inputs'!A215</f>
        <v>0</v>
      </c>
      <c r="B215" s="1">
        <f>IF('3. Results'!$C$4="Yes",'2. Inputs'!B215,IF(D215="Yes","",'2. Inputs'!B215))</f>
        <v>0</v>
      </c>
      <c r="C215" s="61" t="b">
        <f t="shared" si="3"/>
        <v>0</v>
      </c>
      <c r="D215" s="61">
        <f>'2. Inputs'!L215</f>
        <v>0</v>
      </c>
      <c r="E215" s="67" t="e">
        <f>IF('2. Inputs'!E215="Hourly rate",'2. Inputs'!H215,'2. Inputs'!G215/52/'2. Inputs'!F215)</f>
        <v>#DIV/0!</v>
      </c>
      <c r="F215" s="63" t="str">
        <f>IF(AND('2. Inputs'!G215=0,'2. Inputs'!H215=0),"",IF('2. Inputs'!E215&lt;&gt;"Hourly rate",'2. Inputs'!G215/('2. Inputs'!F215/'2. Inputs'!$B$3),'2. Inputs'!H215*'2. Inputs'!$B$3*52))</f>
        <v/>
      </c>
      <c r="G215" s="63">
        <f>'2. Inputs'!I215+'2. Inputs'!J215</f>
        <v>0</v>
      </c>
      <c r="H215" s="65" t="e">
        <f>IF('2. Inputs'!D215&gt;0,'2. Inputs'!D215,Calculations!G215+Calculations!F215)</f>
        <v>#VALUE!</v>
      </c>
      <c r="I215" s="66">
        <f ca="1">(TODAY()-'2. Inputs'!K215)/365</f>
        <v>124.95616438356164</v>
      </c>
      <c r="J215" s="1" t="str">
        <f>IF(ISBLANK('2. Inputs'!K215),"n/a",IF(I215&lt;=5,"5 or less",IF(AND(I215&gt;5,I215&lt;=10),"&gt; 5 and &lt;= 10",IF(AND(I215&gt;10,I215&lt;=15),"&gt; 10 and &lt;=15",IF(I215&gt;15,"More than 15","")))))</f>
        <v>n/a</v>
      </c>
      <c r="K215" s="68"/>
      <c r="L215" s="68"/>
    </row>
    <row r="216" spans="1:12" x14ac:dyDescent="0.35">
      <c r="A216" s="1">
        <f>'2. Inputs'!A216</f>
        <v>0</v>
      </c>
      <c r="B216" s="1">
        <f>IF('3. Results'!$C$4="Yes",'2. Inputs'!B216,IF(D216="Yes","",'2. Inputs'!B216))</f>
        <v>0</v>
      </c>
      <c r="C216" s="61" t="b">
        <f t="shared" si="3"/>
        <v>0</v>
      </c>
      <c r="D216" s="61">
        <f>'2. Inputs'!L216</f>
        <v>0</v>
      </c>
      <c r="E216" s="67" t="e">
        <f>IF('2. Inputs'!E216="Hourly rate",'2. Inputs'!H216,'2. Inputs'!G216/52/'2. Inputs'!F216)</f>
        <v>#DIV/0!</v>
      </c>
      <c r="F216" s="63" t="str">
        <f>IF(AND('2. Inputs'!G216=0,'2. Inputs'!H216=0),"",IF('2. Inputs'!E216&lt;&gt;"Hourly rate",'2. Inputs'!G216/('2. Inputs'!F216/'2. Inputs'!$B$3),'2. Inputs'!H216*'2. Inputs'!$B$3*52))</f>
        <v/>
      </c>
      <c r="G216" s="63">
        <f>'2. Inputs'!I216+'2. Inputs'!J216</f>
        <v>0</v>
      </c>
      <c r="H216" s="65" t="e">
        <f>IF('2. Inputs'!D216&gt;0,'2. Inputs'!D216,Calculations!G216+Calculations!F216)</f>
        <v>#VALUE!</v>
      </c>
      <c r="I216" s="66">
        <f ca="1">(TODAY()-'2. Inputs'!K216)/365</f>
        <v>124.95616438356164</v>
      </c>
      <c r="J216" s="1" t="str">
        <f>IF(ISBLANK('2. Inputs'!K216),"n/a",IF(I216&lt;=5,"5 or less",IF(AND(I216&gt;5,I216&lt;=10),"&gt; 5 and &lt;= 10",IF(AND(I216&gt;10,I216&lt;=15),"&gt; 10 and &lt;=15",IF(I216&gt;15,"More than 15","")))))</f>
        <v>n/a</v>
      </c>
      <c r="K216" s="68"/>
      <c r="L216" s="68"/>
    </row>
    <row r="217" spans="1:12" x14ac:dyDescent="0.35">
      <c r="A217" s="1">
        <f>'2. Inputs'!A217</f>
        <v>0</v>
      </c>
      <c r="B217" s="1">
        <f>IF('3. Results'!$C$4="Yes",'2. Inputs'!B217,IF(D217="Yes","",'2. Inputs'!B217))</f>
        <v>0</v>
      </c>
      <c r="C217" s="61" t="b">
        <f t="shared" si="3"/>
        <v>0</v>
      </c>
      <c r="D217" s="61">
        <f>'2. Inputs'!L217</f>
        <v>0</v>
      </c>
      <c r="E217" s="67" t="e">
        <f>IF('2. Inputs'!E217="Hourly rate",'2. Inputs'!H217,'2. Inputs'!G217/52/'2. Inputs'!F217)</f>
        <v>#DIV/0!</v>
      </c>
      <c r="F217" s="63" t="str">
        <f>IF(AND('2. Inputs'!G217=0,'2. Inputs'!H217=0),"",IF('2. Inputs'!E217&lt;&gt;"Hourly rate",'2. Inputs'!G217/('2. Inputs'!F217/'2. Inputs'!$B$3),'2. Inputs'!H217*'2. Inputs'!$B$3*52))</f>
        <v/>
      </c>
      <c r="G217" s="63">
        <f>'2. Inputs'!I217+'2. Inputs'!J217</f>
        <v>0</v>
      </c>
      <c r="H217" s="65" t="e">
        <f>IF('2. Inputs'!D217&gt;0,'2. Inputs'!D217,Calculations!G217+Calculations!F217)</f>
        <v>#VALUE!</v>
      </c>
      <c r="I217" s="66">
        <f ca="1">(TODAY()-'2. Inputs'!K217)/365</f>
        <v>124.95616438356164</v>
      </c>
      <c r="J217" s="1" t="str">
        <f>IF(ISBLANK('2. Inputs'!K217),"n/a",IF(I217&lt;=5,"5 or less",IF(AND(I217&gt;5,I217&lt;=10),"&gt; 5 and &lt;= 10",IF(AND(I217&gt;10,I217&lt;=15),"&gt; 10 and &lt;=15",IF(I217&gt;15,"More than 15","")))))</f>
        <v>n/a</v>
      </c>
      <c r="K217" s="68"/>
      <c r="L217" s="68"/>
    </row>
    <row r="218" spans="1:12" x14ac:dyDescent="0.35">
      <c r="A218" s="1">
        <f>'2. Inputs'!A218</f>
        <v>0</v>
      </c>
      <c r="B218" s="1">
        <f>IF('3. Results'!$C$4="Yes",'2. Inputs'!B218,IF(D218="Yes","",'2. Inputs'!B218))</f>
        <v>0</v>
      </c>
      <c r="C218" s="61" t="b">
        <f t="shared" si="3"/>
        <v>0</v>
      </c>
      <c r="D218" s="61">
        <f>'2. Inputs'!L218</f>
        <v>0</v>
      </c>
      <c r="E218" s="67" t="e">
        <f>IF('2. Inputs'!E218="Hourly rate",'2. Inputs'!H218,'2. Inputs'!G218/52/'2. Inputs'!F218)</f>
        <v>#DIV/0!</v>
      </c>
      <c r="F218" s="63" t="str">
        <f>IF(AND('2. Inputs'!G218=0,'2. Inputs'!H218=0),"",IF('2. Inputs'!E218&lt;&gt;"Hourly rate",'2. Inputs'!G218/('2. Inputs'!F218/'2. Inputs'!$B$3),'2. Inputs'!H218*'2. Inputs'!$B$3*52))</f>
        <v/>
      </c>
      <c r="G218" s="63">
        <f>'2. Inputs'!I218+'2. Inputs'!J218</f>
        <v>0</v>
      </c>
      <c r="H218" s="65" t="e">
        <f>IF('2. Inputs'!D218&gt;0,'2. Inputs'!D218,Calculations!G218+Calculations!F218)</f>
        <v>#VALUE!</v>
      </c>
      <c r="I218" s="66">
        <f ca="1">(TODAY()-'2. Inputs'!K218)/365</f>
        <v>124.95616438356164</v>
      </c>
      <c r="J218" s="1" t="str">
        <f>IF(ISBLANK('2. Inputs'!K218),"n/a",IF(I218&lt;=5,"5 or less",IF(AND(I218&gt;5,I218&lt;=10),"&gt; 5 and &lt;= 10",IF(AND(I218&gt;10,I218&lt;=15),"&gt; 10 and &lt;=15",IF(I218&gt;15,"More than 15","")))))</f>
        <v>n/a</v>
      </c>
      <c r="K218" s="68"/>
      <c r="L218" s="68"/>
    </row>
    <row r="219" spans="1:12" x14ac:dyDescent="0.35">
      <c r="A219" s="1">
        <f>'2. Inputs'!A219</f>
        <v>0</v>
      </c>
      <c r="B219" s="1">
        <f>IF('3. Results'!$C$4="Yes",'2. Inputs'!B219,IF(D219="Yes","",'2. Inputs'!B219))</f>
        <v>0</v>
      </c>
      <c r="C219" s="61" t="b">
        <f t="shared" si="3"/>
        <v>0</v>
      </c>
      <c r="D219" s="61">
        <f>'2. Inputs'!L219</f>
        <v>0</v>
      </c>
      <c r="E219" s="67" t="e">
        <f>IF('2. Inputs'!E219="Hourly rate",'2. Inputs'!H219,'2. Inputs'!G219/52/'2. Inputs'!F219)</f>
        <v>#DIV/0!</v>
      </c>
      <c r="F219" s="63" t="str">
        <f>IF(AND('2. Inputs'!G219=0,'2. Inputs'!H219=0),"",IF('2. Inputs'!E219&lt;&gt;"Hourly rate",'2. Inputs'!G219/('2. Inputs'!F219/'2. Inputs'!$B$3),'2. Inputs'!H219*'2. Inputs'!$B$3*52))</f>
        <v/>
      </c>
      <c r="G219" s="63">
        <f>'2. Inputs'!I219+'2. Inputs'!J219</f>
        <v>0</v>
      </c>
      <c r="H219" s="65" t="e">
        <f>IF('2. Inputs'!D219&gt;0,'2. Inputs'!D219,Calculations!G219+Calculations!F219)</f>
        <v>#VALUE!</v>
      </c>
      <c r="I219" s="66">
        <f ca="1">(TODAY()-'2. Inputs'!K219)/365</f>
        <v>124.95616438356164</v>
      </c>
      <c r="J219" s="1" t="str">
        <f>IF(ISBLANK('2. Inputs'!K219),"n/a",IF(I219&lt;=5,"5 or less",IF(AND(I219&gt;5,I219&lt;=10),"&gt; 5 and &lt;= 10",IF(AND(I219&gt;10,I219&lt;=15),"&gt; 10 and &lt;=15",IF(I219&gt;15,"More than 15","")))))</f>
        <v>n/a</v>
      </c>
      <c r="K219" s="68"/>
      <c r="L219" s="68"/>
    </row>
    <row r="220" spans="1:12" x14ac:dyDescent="0.35">
      <c r="A220" s="1">
        <f>'2. Inputs'!A220</f>
        <v>0</v>
      </c>
      <c r="B220" s="1">
        <f>IF('3. Results'!$C$4="Yes",'2. Inputs'!B220,IF(D220="Yes","",'2. Inputs'!B220))</f>
        <v>0</v>
      </c>
      <c r="C220" s="61" t="b">
        <f t="shared" si="3"/>
        <v>0</v>
      </c>
      <c r="D220" s="61">
        <f>'2. Inputs'!L220</f>
        <v>0</v>
      </c>
      <c r="E220" s="67" t="e">
        <f>IF('2. Inputs'!E220="Hourly rate",'2. Inputs'!H220,'2. Inputs'!G220/52/'2. Inputs'!F220)</f>
        <v>#DIV/0!</v>
      </c>
      <c r="F220" s="63" t="str">
        <f>IF(AND('2. Inputs'!G220=0,'2. Inputs'!H220=0),"",IF('2. Inputs'!E220&lt;&gt;"Hourly rate",'2. Inputs'!G220/('2. Inputs'!F220/'2. Inputs'!$B$3),'2. Inputs'!H220*'2. Inputs'!$B$3*52))</f>
        <v/>
      </c>
      <c r="G220" s="63">
        <f>'2. Inputs'!I220+'2. Inputs'!J220</f>
        <v>0</v>
      </c>
      <c r="H220" s="65" t="e">
        <f>IF('2. Inputs'!D220&gt;0,'2. Inputs'!D220,Calculations!G220+Calculations!F220)</f>
        <v>#VALUE!</v>
      </c>
      <c r="I220" s="66">
        <f ca="1">(TODAY()-'2. Inputs'!K220)/365</f>
        <v>124.95616438356164</v>
      </c>
      <c r="J220" s="1" t="str">
        <f>IF(ISBLANK('2. Inputs'!K220),"n/a",IF(I220&lt;=5,"5 or less",IF(AND(I220&gt;5,I220&lt;=10),"&gt; 5 and &lt;= 10",IF(AND(I220&gt;10,I220&lt;=15),"&gt; 10 and &lt;=15",IF(I220&gt;15,"More than 15","")))))</f>
        <v>n/a</v>
      </c>
      <c r="K220" s="68"/>
      <c r="L220" s="68"/>
    </row>
    <row r="221" spans="1:12" x14ac:dyDescent="0.35">
      <c r="A221" s="1">
        <f>'2. Inputs'!A221</f>
        <v>0</v>
      </c>
      <c r="B221" s="1">
        <f>IF('3. Results'!$C$4="Yes",'2. Inputs'!B221,IF(D221="Yes","",'2. Inputs'!B221))</f>
        <v>0</v>
      </c>
      <c r="C221" s="61" t="b">
        <f t="shared" si="3"/>
        <v>0</v>
      </c>
      <c r="D221" s="61">
        <f>'2. Inputs'!L221</f>
        <v>0</v>
      </c>
      <c r="E221" s="67" t="e">
        <f>IF('2. Inputs'!E221="Hourly rate",'2. Inputs'!H221,'2. Inputs'!G221/52/'2. Inputs'!F221)</f>
        <v>#DIV/0!</v>
      </c>
      <c r="F221" s="63" t="str">
        <f>IF(AND('2. Inputs'!G221=0,'2. Inputs'!H221=0),"",IF('2. Inputs'!E221&lt;&gt;"Hourly rate",'2. Inputs'!G221/('2. Inputs'!F221/'2. Inputs'!$B$3),'2. Inputs'!H221*'2. Inputs'!$B$3*52))</f>
        <v/>
      </c>
      <c r="G221" s="63">
        <f>'2. Inputs'!I221+'2. Inputs'!J221</f>
        <v>0</v>
      </c>
      <c r="H221" s="65" t="e">
        <f>IF('2. Inputs'!D221&gt;0,'2. Inputs'!D221,Calculations!G221+Calculations!F221)</f>
        <v>#VALUE!</v>
      </c>
      <c r="I221" s="66">
        <f ca="1">(TODAY()-'2. Inputs'!K221)/365</f>
        <v>124.95616438356164</v>
      </c>
      <c r="J221" s="1" t="str">
        <f>IF(ISBLANK('2. Inputs'!K221),"n/a",IF(I221&lt;=5,"5 or less",IF(AND(I221&gt;5,I221&lt;=10),"&gt; 5 and &lt;= 10",IF(AND(I221&gt;10,I221&lt;=15),"&gt; 10 and &lt;=15",IF(I221&gt;15,"More than 15","")))))</f>
        <v>n/a</v>
      </c>
      <c r="K221" s="68"/>
      <c r="L221" s="68"/>
    </row>
    <row r="222" spans="1:12" x14ac:dyDescent="0.35">
      <c r="A222" s="1">
        <f>'2. Inputs'!A222</f>
        <v>0</v>
      </c>
      <c r="B222" s="1">
        <f>IF('3. Results'!$C$4="Yes",'2. Inputs'!B222,IF(D222="Yes","",'2. Inputs'!B222))</f>
        <v>0</v>
      </c>
      <c r="C222" s="61" t="b">
        <f t="shared" si="3"/>
        <v>0</v>
      </c>
      <c r="D222" s="61">
        <f>'2. Inputs'!L222</f>
        <v>0</v>
      </c>
      <c r="E222" s="67" t="e">
        <f>IF('2. Inputs'!E222="Hourly rate",'2. Inputs'!H222,'2. Inputs'!G222/52/'2. Inputs'!F222)</f>
        <v>#DIV/0!</v>
      </c>
      <c r="F222" s="63" t="str">
        <f>IF(AND('2. Inputs'!G222=0,'2. Inputs'!H222=0),"",IF('2. Inputs'!E222&lt;&gt;"Hourly rate",'2. Inputs'!G222/('2. Inputs'!F222/'2. Inputs'!$B$3),'2. Inputs'!H222*'2. Inputs'!$B$3*52))</f>
        <v/>
      </c>
      <c r="G222" s="63">
        <f>'2. Inputs'!I222+'2. Inputs'!J222</f>
        <v>0</v>
      </c>
      <c r="H222" s="65" t="e">
        <f>IF('2. Inputs'!D222&gt;0,'2. Inputs'!D222,Calculations!G222+Calculations!F222)</f>
        <v>#VALUE!</v>
      </c>
      <c r="I222" s="66">
        <f ca="1">(TODAY()-'2. Inputs'!K222)/365</f>
        <v>124.95616438356164</v>
      </c>
      <c r="J222" s="1" t="str">
        <f>IF(ISBLANK('2. Inputs'!K222),"n/a",IF(I222&lt;=5,"5 or less",IF(AND(I222&gt;5,I222&lt;=10),"&gt; 5 and &lt;= 10",IF(AND(I222&gt;10,I222&lt;=15),"&gt; 10 and &lt;=15",IF(I222&gt;15,"More than 15","")))))</f>
        <v>n/a</v>
      </c>
      <c r="K222" s="68"/>
      <c r="L222" s="68"/>
    </row>
    <row r="223" spans="1:12" x14ac:dyDescent="0.35">
      <c r="A223" s="1">
        <f>'2. Inputs'!A223</f>
        <v>0</v>
      </c>
      <c r="B223" s="1">
        <f>IF('3. Results'!$C$4="Yes",'2. Inputs'!B223,IF(D223="Yes","",'2. Inputs'!B223))</f>
        <v>0</v>
      </c>
      <c r="C223" s="61" t="b">
        <f t="shared" si="3"/>
        <v>0</v>
      </c>
      <c r="D223" s="61">
        <f>'2. Inputs'!L223</f>
        <v>0</v>
      </c>
      <c r="E223" s="67" t="e">
        <f>IF('2. Inputs'!E223="Hourly rate",'2. Inputs'!H223,'2. Inputs'!G223/52/'2. Inputs'!F223)</f>
        <v>#DIV/0!</v>
      </c>
      <c r="F223" s="63" t="str">
        <f>IF(AND('2. Inputs'!G223=0,'2. Inputs'!H223=0),"",IF('2. Inputs'!E223&lt;&gt;"Hourly rate",'2. Inputs'!G223/('2. Inputs'!F223/'2. Inputs'!$B$3),'2. Inputs'!H223*'2. Inputs'!$B$3*52))</f>
        <v/>
      </c>
      <c r="G223" s="63">
        <f>'2. Inputs'!I223+'2. Inputs'!J223</f>
        <v>0</v>
      </c>
      <c r="H223" s="65" t="e">
        <f>IF('2. Inputs'!D223&gt;0,'2. Inputs'!D223,Calculations!G223+Calculations!F223)</f>
        <v>#VALUE!</v>
      </c>
      <c r="I223" s="66">
        <f ca="1">(TODAY()-'2. Inputs'!K223)/365</f>
        <v>124.95616438356164</v>
      </c>
      <c r="J223" s="1" t="str">
        <f>IF(ISBLANK('2. Inputs'!K223),"n/a",IF(I223&lt;=5,"5 or less",IF(AND(I223&gt;5,I223&lt;=10),"&gt; 5 and &lt;= 10",IF(AND(I223&gt;10,I223&lt;=15),"&gt; 10 and &lt;=15",IF(I223&gt;15,"More than 15","")))))</f>
        <v>n/a</v>
      </c>
      <c r="K223" s="68"/>
      <c r="L223" s="68"/>
    </row>
    <row r="224" spans="1:12" x14ac:dyDescent="0.35">
      <c r="A224" s="1">
        <f>'2. Inputs'!A224</f>
        <v>0</v>
      </c>
      <c r="B224" s="1">
        <f>IF('3. Results'!$C$4="Yes",'2. Inputs'!B224,IF(D224="Yes","",'2. Inputs'!B224))</f>
        <v>0</v>
      </c>
      <c r="C224" s="61" t="b">
        <f t="shared" si="3"/>
        <v>0</v>
      </c>
      <c r="D224" s="61">
        <f>'2. Inputs'!L224</f>
        <v>0</v>
      </c>
      <c r="E224" s="67" t="e">
        <f>IF('2. Inputs'!E224="Hourly rate",'2. Inputs'!H224,'2. Inputs'!G224/52/'2. Inputs'!F224)</f>
        <v>#DIV/0!</v>
      </c>
      <c r="F224" s="63" t="str">
        <f>IF(AND('2. Inputs'!G224=0,'2. Inputs'!H224=0),"",IF('2. Inputs'!E224&lt;&gt;"Hourly rate",'2. Inputs'!G224/('2. Inputs'!F224/'2. Inputs'!$B$3),'2. Inputs'!H224*'2. Inputs'!$B$3*52))</f>
        <v/>
      </c>
      <c r="G224" s="63">
        <f>'2. Inputs'!I224+'2. Inputs'!J224</f>
        <v>0</v>
      </c>
      <c r="H224" s="65" t="e">
        <f>IF('2. Inputs'!D224&gt;0,'2. Inputs'!D224,Calculations!G224+Calculations!F224)</f>
        <v>#VALUE!</v>
      </c>
      <c r="I224" s="66">
        <f ca="1">(TODAY()-'2. Inputs'!K224)/365</f>
        <v>124.95616438356164</v>
      </c>
      <c r="J224" s="1" t="str">
        <f>IF(ISBLANK('2. Inputs'!K224),"n/a",IF(I224&lt;=5,"5 or less",IF(AND(I224&gt;5,I224&lt;=10),"&gt; 5 and &lt;= 10",IF(AND(I224&gt;10,I224&lt;=15),"&gt; 10 and &lt;=15",IF(I224&gt;15,"More than 15","")))))</f>
        <v>n/a</v>
      </c>
      <c r="K224" s="68"/>
      <c r="L224" s="68"/>
    </row>
    <row r="225" spans="1:12" x14ac:dyDescent="0.35">
      <c r="A225" s="1">
        <f>'2. Inputs'!A225</f>
        <v>0</v>
      </c>
      <c r="B225" s="1">
        <f>IF('3. Results'!$C$4="Yes",'2. Inputs'!B225,IF(D225="Yes","",'2. Inputs'!B225))</f>
        <v>0</v>
      </c>
      <c r="C225" s="61" t="b">
        <f t="shared" si="3"/>
        <v>0</v>
      </c>
      <c r="D225" s="61">
        <f>'2. Inputs'!L225</f>
        <v>0</v>
      </c>
      <c r="E225" s="67" t="e">
        <f>IF('2. Inputs'!E225="Hourly rate",'2. Inputs'!H225,'2. Inputs'!G225/52/'2. Inputs'!F225)</f>
        <v>#DIV/0!</v>
      </c>
      <c r="F225" s="63" t="str">
        <f>IF(AND('2. Inputs'!G225=0,'2. Inputs'!H225=0),"",IF('2. Inputs'!E225&lt;&gt;"Hourly rate",'2. Inputs'!G225/('2. Inputs'!F225/'2. Inputs'!$B$3),'2. Inputs'!H225*'2. Inputs'!$B$3*52))</f>
        <v/>
      </c>
      <c r="G225" s="63">
        <f>'2. Inputs'!I225+'2. Inputs'!J225</f>
        <v>0</v>
      </c>
      <c r="H225" s="65" t="e">
        <f>IF('2. Inputs'!D225&gt;0,'2. Inputs'!D225,Calculations!G225+Calculations!F225)</f>
        <v>#VALUE!</v>
      </c>
      <c r="I225" s="66">
        <f ca="1">(TODAY()-'2. Inputs'!K225)/365</f>
        <v>124.95616438356164</v>
      </c>
      <c r="J225" s="1" t="str">
        <f>IF(ISBLANK('2. Inputs'!K225),"n/a",IF(I225&lt;=5,"5 or less",IF(AND(I225&gt;5,I225&lt;=10),"&gt; 5 and &lt;= 10",IF(AND(I225&gt;10,I225&lt;=15),"&gt; 10 and &lt;=15",IF(I225&gt;15,"More than 15","")))))</f>
        <v>n/a</v>
      </c>
      <c r="K225" s="68"/>
      <c r="L225" s="68"/>
    </row>
    <row r="226" spans="1:12" x14ac:dyDescent="0.35">
      <c r="A226" s="1">
        <f>'2. Inputs'!A226</f>
        <v>0</v>
      </c>
      <c r="B226" s="1">
        <f>IF('3. Results'!$C$4="Yes",'2. Inputs'!B226,IF(D226="Yes","",'2. Inputs'!B226))</f>
        <v>0</v>
      </c>
      <c r="C226" s="61" t="b">
        <f t="shared" si="3"/>
        <v>0</v>
      </c>
      <c r="D226" s="61">
        <f>'2. Inputs'!L226</f>
        <v>0</v>
      </c>
      <c r="E226" s="67" t="e">
        <f>IF('2. Inputs'!E226="Hourly rate",'2. Inputs'!H226,'2. Inputs'!G226/52/'2. Inputs'!F226)</f>
        <v>#DIV/0!</v>
      </c>
      <c r="F226" s="63" t="str">
        <f>IF(AND('2. Inputs'!G226=0,'2. Inputs'!H226=0),"",IF('2. Inputs'!E226&lt;&gt;"Hourly rate",'2. Inputs'!G226/('2. Inputs'!F226/'2. Inputs'!$B$3),'2. Inputs'!H226*'2. Inputs'!$B$3*52))</f>
        <v/>
      </c>
      <c r="G226" s="63">
        <f>'2. Inputs'!I226+'2. Inputs'!J226</f>
        <v>0</v>
      </c>
      <c r="H226" s="65" t="e">
        <f>IF('2. Inputs'!D226&gt;0,'2. Inputs'!D226,Calculations!G226+Calculations!F226)</f>
        <v>#VALUE!</v>
      </c>
      <c r="I226" s="66">
        <f ca="1">(TODAY()-'2. Inputs'!K226)/365</f>
        <v>124.95616438356164</v>
      </c>
      <c r="J226" s="1" t="str">
        <f>IF(ISBLANK('2. Inputs'!K226),"n/a",IF(I226&lt;=5,"5 or less",IF(AND(I226&gt;5,I226&lt;=10),"&gt; 5 and &lt;= 10",IF(AND(I226&gt;10,I226&lt;=15),"&gt; 10 and &lt;=15",IF(I226&gt;15,"More than 15","")))))</f>
        <v>n/a</v>
      </c>
      <c r="K226" s="68"/>
      <c r="L226" s="68"/>
    </row>
    <row r="227" spans="1:12" x14ac:dyDescent="0.35">
      <c r="A227" s="1">
        <f>'2. Inputs'!A227</f>
        <v>0</v>
      </c>
      <c r="B227" s="1">
        <f>IF('3. Results'!$C$4="Yes",'2. Inputs'!B227,IF(D227="Yes","",'2. Inputs'!B227))</f>
        <v>0</v>
      </c>
      <c r="C227" s="61" t="b">
        <f t="shared" si="3"/>
        <v>0</v>
      </c>
      <c r="D227" s="61">
        <f>'2. Inputs'!L227</f>
        <v>0</v>
      </c>
      <c r="E227" s="67" t="e">
        <f>IF('2. Inputs'!E227="Hourly rate",'2. Inputs'!H227,'2. Inputs'!G227/52/'2. Inputs'!F227)</f>
        <v>#DIV/0!</v>
      </c>
      <c r="F227" s="63" t="str">
        <f>IF(AND('2. Inputs'!G227=0,'2. Inputs'!H227=0),"",IF('2. Inputs'!E227&lt;&gt;"Hourly rate",'2. Inputs'!G227/('2. Inputs'!F227/'2. Inputs'!$B$3),'2. Inputs'!H227*'2. Inputs'!$B$3*52))</f>
        <v/>
      </c>
      <c r="G227" s="63">
        <f>'2. Inputs'!I227+'2. Inputs'!J227</f>
        <v>0</v>
      </c>
      <c r="H227" s="65" t="e">
        <f>IF('2. Inputs'!D227&gt;0,'2. Inputs'!D227,Calculations!G227+Calculations!F227)</f>
        <v>#VALUE!</v>
      </c>
      <c r="I227" s="66">
        <f ca="1">(TODAY()-'2. Inputs'!K227)/365</f>
        <v>124.95616438356164</v>
      </c>
      <c r="J227" s="1" t="str">
        <f>IF(ISBLANK('2. Inputs'!K227),"n/a",IF(I227&lt;=5,"5 or less",IF(AND(I227&gt;5,I227&lt;=10),"&gt; 5 and &lt;= 10",IF(AND(I227&gt;10,I227&lt;=15),"&gt; 10 and &lt;=15",IF(I227&gt;15,"More than 15","")))))</f>
        <v>n/a</v>
      </c>
      <c r="K227" s="68"/>
      <c r="L227" s="68"/>
    </row>
    <row r="228" spans="1:12" x14ac:dyDescent="0.35">
      <c r="A228" s="1">
        <f>'2. Inputs'!A228</f>
        <v>0</v>
      </c>
      <c r="B228" s="1">
        <f>IF('3. Results'!$C$4="Yes",'2. Inputs'!B228,IF(D228="Yes","",'2. Inputs'!B228))</f>
        <v>0</v>
      </c>
      <c r="C228" s="61" t="b">
        <f t="shared" si="3"/>
        <v>0</v>
      </c>
      <c r="D228" s="61">
        <f>'2. Inputs'!L228</f>
        <v>0</v>
      </c>
      <c r="E228" s="67" t="e">
        <f>IF('2. Inputs'!E228="Hourly rate",'2. Inputs'!H228,'2. Inputs'!G228/52/'2. Inputs'!F228)</f>
        <v>#DIV/0!</v>
      </c>
      <c r="F228" s="63" t="str">
        <f>IF(AND('2. Inputs'!G228=0,'2. Inputs'!H228=0),"",IF('2. Inputs'!E228&lt;&gt;"Hourly rate",'2. Inputs'!G228/('2. Inputs'!F228/'2. Inputs'!$B$3),'2. Inputs'!H228*'2. Inputs'!$B$3*52))</f>
        <v/>
      </c>
      <c r="G228" s="63">
        <f>'2. Inputs'!I228+'2. Inputs'!J228</f>
        <v>0</v>
      </c>
      <c r="H228" s="65" t="e">
        <f>IF('2. Inputs'!D228&gt;0,'2. Inputs'!D228,Calculations!G228+Calculations!F228)</f>
        <v>#VALUE!</v>
      </c>
      <c r="I228" s="66">
        <f ca="1">(TODAY()-'2. Inputs'!K228)/365</f>
        <v>124.95616438356164</v>
      </c>
      <c r="J228" s="1" t="str">
        <f>IF(ISBLANK('2. Inputs'!K228),"n/a",IF(I228&lt;=5,"5 or less",IF(AND(I228&gt;5,I228&lt;=10),"&gt; 5 and &lt;= 10",IF(AND(I228&gt;10,I228&lt;=15),"&gt; 10 and &lt;=15",IF(I228&gt;15,"More than 15","")))))</f>
        <v>n/a</v>
      </c>
      <c r="K228" s="68"/>
      <c r="L228" s="68"/>
    </row>
    <row r="229" spans="1:12" x14ac:dyDescent="0.35">
      <c r="A229" s="1">
        <f>'2. Inputs'!A229</f>
        <v>0</v>
      </c>
      <c r="B229" s="1">
        <f>IF('3. Results'!$C$4="Yes",'2. Inputs'!B229,IF(D229="Yes","",'2. Inputs'!B229))</f>
        <v>0</v>
      </c>
      <c r="C229" s="61" t="b">
        <f t="shared" si="3"/>
        <v>0</v>
      </c>
      <c r="D229" s="61">
        <f>'2. Inputs'!L229</f>
        <v>0</v>
      </c>
      <c r="E229" s="67" t="e">
        <f>IF('2. Inputs'!E229="Hourly rate",'2. Inputs'!H229,'2. Inputs'!G229/52/'2. Inputs'!F229)</f>
        <v>#DIV/0!</v>
      </c>
      <c r="F229" s="63" t="str">
        <f>IF(AND('2. Inputs'!G229=0,'2. Inputs'!H229=0),"",IF('2. Inputs'!E229&lt;&gt;"Hourly rate",'2. Inputs'!G229/('2. Inputs'!F229/'2. Inputs'!$B$3),'2. Inputs'!H229*'2. Inputs'!$B$3*52))</f>
        <v/>
      </c>
      <c r="G229" s="63">
        <f>'2. Inputs'!I229+'2. Inputs'!J229</f>
        <v>0</v>
      </c>
      <c r="H229" s="65" t="e">
        <f>IF('2. Inputs'!D229&gt;0,'2. Inputs'!D229,Calculations!G229+Calculations!F229)</f>
        <v>#VALUE!</v>
      </c>
      <c r="I229" s="66">
        <f ca="1">(TODAY()-'2. Inputs'!K229)/365</f>
        <v>124.95616438356164</v>
      </c>
      <c r="J229" s="1" t="str">
        <f>IF(ISBLANK('2. Inputs'!K229),"n/a",IF(I229&lt;=5,"5 or less",IF(AND(I229&gt;5,I229&lt;=10),"&gt; 5 and &lt;= 10",IF(AND(I229&gt;10,I229&lt;=15),"&gt; 10 and &lt;=15",IF(I229&gt;15,"More than 15","")))))</f>
        <v>n/a</v>
      </c>
      <c r="K229" s="68"/>
      <c r="L229" s="68"/>
    </row>
    <row r="230" spans="1:12" x14ac:dyDescent="0.35">
      <c r="A230" s="1">
        <f>'2. Inputs'!A230</f>
        <v>0</v>
      </c>
      <c r="B230" s="1">
        <f>IF('3. Results'!$C$4="Yes",'2. Inputs'!B230,IF(D230="Yes","",'2. Inputs'!B230))</f>
        <v>0</v>
      </c>
      <c r="C230" s="61" t="b">
        <f t="shared" si="3"/>
        <v>0</v>
      </c>
      <c r="D230" s="61">
        <f>'2. Inputs'!L230</f>
        <v>0</v>
      </c>
      <c r="E230" s="67" t="e">
        <f>IF('2. Inputs'!E230="Hourly rate",'2. Inputs'!H230,'2. Inputs'!G230/52/'2. Inputs'!F230)</f>
        <v>#DIV/0!</v>
      </c>
      <c r="F230" s="63" t="str">
        <f>IF(AND('2. Inputs'!G230=0,'2. Inputs'!H230=0),"",IF('2. Inputs'!E230&lt;&gt;"Hourly rate",'2. Inputs'!G230/('2. Inputs'!F230/'2. Inputs'!$B$3),'2. Inputs'!H230*'2. Inputs'!$B$3*52))</f>
        <v/>
      </c>
      <c r="G230" s="63">
        <f>'2. Inputs'!I230+'2. Inputs'!J230</f>
        <v>0</v>
      </c>
      <c r="H230" s="65" t="e">
        <f>IF('2. Inputs'!D230&gt;0,'2. Inputs'!D230,Calculations!G230+Calculations!F230)</f>
        <v>#VALUE!</v>
      </c>
      <c r="I230" s="66">
        <f ca="1">(TODAY()-'2. Inputs'!K230)/365</f>
        <v>124.95616438356164</v>
      </c>
      <c r="J230" s="1" t="str">
        <f>IF(ISBLANK('2. Inputs'!K230),"n/a",IF(I230&lt;=5,"5 or less",IF(AND(I230&gt;5,I230&lt;=10),"&gt; 5 and &lt;= 10",IF(AND(I230&gt;10,I230&lt;=15),"&gt; 10 and &lt;=15",IF(I230&gt;15,"More than 15","")))))</f>
        <v>n/a</v>
      </c>
      <c r="K230" s="68"/>
      <c r="L230" s="68"/>
    </row>
    <row r="231" spans="1:12" x14ac:dyDescent="0.35">
      <c r="A231" s="1">
        <f>'2. Inputs'!A231</f>
        <v>0</v>
      </c>
      <c r="B231" s="1">
        <f>IF('3. Results'!$C$4="Yes",'2. Inputs'!B231,IF(D231="Yes","",'2. Inputs'!B231))</f>
        <v>0</v>
      </c>
      <c r="C231" s="61" t="b">
        <f t="shared" si="3"/>
        <v>0</v>
      </c>
      <c r="D231" s="61">
        <f>'2. Inputs'!L231</f>
        <v>0</v>
      </c>
      <c r="E231" s="67" t="e">
        <f>IF('2. Inputs'!E231="Hourly rate",'2. Inputs'!H231,'2. Inputs'!G231/52/'2. Inputs'!F231)</f>
        <v>#DIV/0!</v>
      </c>
      <c r="F231" s="63" t="str">
        <f>IF(AND('2. Inputs'!G231=0,'2. Inputs'!H231=0),"",IF('2. Inputs'!E231&lt;&gt;"Hourly rate",'2. Inputs'!G231/('2. Inputs'!F231/'2. Inputs'!$B$3),'2. Inputs'!H231*'2. Inputs'!$B$3*52))</f>
        <v/>
      </c>
      <c r="G231" s="63">
        <f>'2. Inputs'!I231+'2. Inputs'!J231</f>
        <v>0</v>
      </c>
      <c r="H231" s="65" t="e">
        <f>IF('2. Inputs'!D231&gt;0,'2. Inputs'!D231,Calculations!G231+Calculations!F231)</f>
        <v>#VALUE!</v>
      </c>
      <c r="I231" s="66">
        <f ca="1">(TODAY()-'2. Inputs'!K231)/365</f>
        <v>124.95616438356164</v>
      </c>
      <c r="J231" s="1" t="str">
        <f>IF(ISBLANK('2. Inputs'!K231),"n/a",IF(I231&lt;=5,"5 or less",IF(AND(I231&gt;5,I231&lt;=10),"&gt; 5 and &lt;= 10",IF(AND(I231&gt;10,I231&lt;=15),"&gt; 10 and &lt;=15",IF(I231&gt;15,"More than 15","")))))</f>
        <v>n/a</v>
      </c>
      <c r="K231" s="68"/>
      <c r="L231" s="68"/>
    </row>
    <row r="232" spans="1:12" x14ac:dyDescent="0.35">
      <c r="A232" s="1">
        <f>'2. Inputs'!A232</f>
        <v>0</v>
      </c>
      <c r="B232" s="1">
        <f>IF('3. Results'!$C$4="Yes",'2. Inputs'!B232,IF(D232="Yes","",'2. Inputs'!B232))</f>
        <v>0</v>
      </c>
      <c r="C232" s="61" t="b">
        <f t="shared" si="3"/>
        <v>0</v>
      </c>
      <c r="D232" s="61">
        <f>'2. Inputs'!L232</f>
        <v>0</v>
      </c>
      <c r="E232" s="67" t="e">
        <f>IF('2. Inputs'!E232="Hourly rate",'2. Inputs'!H232,'2. Inputs'!G232/52/'2. Inputs'!F232)</f>
        <v>#DIV/0!</v>
      </c>
      <c r="F232" s="63" t="str">
        <f>IF(AND('2. Inputs'!G232=0,'2. Inputs'!H232=0),"",IF('2. Inputs'!E232&lt;&gt;"Hourly rate",'2. Inputs'!G232/('2. Inputs'!F232/'2. Inputs'!$B$3),'2. Inputs'!H232*'2. Inputs'!$B$3*52))</f>
        <v/>
      </c>
      <c r="G232" s="63">
        <f>'2. Inputs'!I232+'2. Inputs'!J232</f>
        <v>0</v>
      </c>
      <c r="H232" s="65" t="e">
        <f>IF('2. Inputs'!D232&gt;0,'2. Inputs'!D232,Calculations!G232+Calculations!F232)</f>
        <v>#VALUE!</v>
      </c>
      <c r="I232" s="66">
        <f ca="1">(TODAY()-'2. Inputs'!K232)/365</f>
        <v>124.95616438356164</v>
      </c>
      <c r="J232" s="1" t="str">
        <f>IF(ISBLANK('2. Inputs'!K232),"n/a",IF(I232&lt;=5,"5 or less",IF(AND(I232&gt;5,I232&lt;=10),"&gt; 5 and &lt;= 10",IF(AND(I232&gt;10,I232&lt;=15),"&gt; 10 and &lt;=15",IF(I232&gt;15,"More than 15","")))))</f>
        <v>n/a</v>
      </c>
      <c r="K232" s="68"/>
      <c r="L232" s="68"/>
    </row>
    <row r="233" spans="1:12" x14ac:dyDescent="0.35">
      <c r="A233" s="1">
        <f>'2. Inputs'!A233</f>
        <v>0</v>
      </c>
      <c r="B233" s="1">
        <f>IF('3. Results'!$C$4="Yes",'2. Inputs'!B233,IF(D233="Yes","",'2. Inputs'!B233))</f>
        <v>0</v>
      </c>
      <c r="C233" s="61" t="b">
        <f t="shared" si="3"/>
        <v>0</v>
      </c>
      <c r="D233" s="61">
        <f>'2. Inputs'!L233</f>
        <v>0</v>
      </c>
      <c r="E233" s="67" t="e">
        <f>IF('2. Inputs'!E233="Hourly rate",'2. Inputs'!H233,'2. Inputs'!G233/52/'2. Inputs'!F233)</f>
        <v>#DIV/0!</v>
      </c>
      <c r="F233" s="63" t="str">
        <f>IF(AND('2. Inputs'!G233=0,'2. Inputs'!H233=0),"",IF('2. Inputs'!E233&lt;&gt;"Hourly rate",'2. Inputs'!G233/('2. Inputs'!F233/'2. Inputs'!$B$3),'2. Inputs'!H233*'2. Inputs'!$B$3*52))</f>
        <v/>
      </c>
      <c r="G233" s="63">
        <f>'2. Inputs'!I233+'2. Inputs'!J233</f>
        <v>0</v>
      </c>
      <c r="H233" s="65" t="e">
        <f>IF('2. Inputs'!D233&gt;0,'2. Inputs'!D233,Calculations!G233+Calculations!F233)</f>
        <v>#VALUE!</v>
      </c>
      <c r="I233" s="66">
        <f ca="1">(TODAY()-'2. Inputs'!K233)/365</f>
        <v>124.95616438356164</v>
      </c>
      <c r="J233" s="1" t="str">
        <f>IF(ISBLANK('2. Inputs'!K233),"n/a",IF(I233&lt;=5,"5 or less",IF(AND(I233&gt;5,I233&lt;=10),"&gt; 5 and &lt;= 10",IF(AND(I233&gt;10,I233&lt;=15),"&gt; 10 and &lt;=15",IF(I233&gt;15,"More than 15","")))))</f>
        <v>n/a</v>
      </c>
      <c r="K233" s="68"/>
      <c r="L233" s="68"/>
    </row>
    <row r="234" spans="1:12" x14ac:dyDescent="0.35">
      <c r="A234" s="1">
        <f>'2. Inputs'!A234</f>
        <v>0</v>
      </c>
      <c r="B234" s="1">
        <f>IF('3. Results'!$C$4="Yes",'2. Inputs'!B234,IF(D234="Yes","",'2. Inputs'!B234))</f>
        <v>0</v>
      </c>
      <c r="C234" s="61" t="b">
        <f t="shared" si="3"/>
        <v>0</v>
      </c>
      <c r="D234" s="61">
        <f>'2. Inputs'!L234</f>
        <v>0</v>
      </c>
      <c r="E234" s="67" t="e">
        <f>IF('2. Inputs'!E234="Hourly rate",'2. Inputs'!H234,'2. Inputs'!G234/52/'2. Inputs'!F234)</f>
        <v>#DIV/0!</v>
      </c>
      <c r="F234" s="63" t="str">
        <f>IF(AND('2. Inputs'!G234=0,'2. Inputs'!H234=0),"",IF('2. Inputs'!E234&lt;&gt;"Hourly rate",'2. Inputs'!G234/('2. Inputs'!F234/'2. Inputs'!$B$3),'2. Inputs'!H234*'2. Inputs'!$B$3*52))</f>
        <v/>
      </c>
      <c r="G234" s="63">
        <f>'2. Inputs'!I234+'2. Inputs'!J234</f>
        <v>0</v>
      </c>
      <c r="H234" s="65" t="e">
        <f>IF('2. Inputs'!D234&gt;0,'2. Inputs'!D234,Calculations!G234+Calculations!F234)</f>
        <v>#VALUE!</v>
      </c>
      <c r="I234" s="66">
        <f ca="1">(TODAY()-'2. Inputs'!K234)/365</f>
        <v>124.95616438356164</v>
      </c>
      <c r="J234" s="1" t="str">
        <f>IF(ISBLANK('2. Inputs'!K234),"n/a",IF(I234&lt;=5,"5 or less",IF(AND(I234&gt;5,I234&lt;=10),"&gt; 5 and &lt;= 10",IF(AND(I234&gt;10,I234&lt;=15),"&gt; 10 and &lt;=15",IF(I234&gt;15,"More than 15","")))))</f>
        <v>n/a</v>
      </c>
      <c r="K234" s="68"/>
      <c r="L234" s="68"/>
    </row>
    <row r="235" spans="1:12" x14ac:dyDescent="0.35">
      <c r="A235" s="1">
        <f>'2. Inputs'!A235</f>
        <v>0</v>
      </c>
      <c r="B235" s="1">
        <f>IF('3. Results'!$C$4="Yes",'2. Inputs'!B235,IF(D235="Yes","",'2. Inputs'!B235))</f>
        <v>0</v>
      </c>
      <c r="C235" s="61" t="b">
        <f t="shared" si="3"/>
        <v>0</v>
      </c>
      <c r="D235" s="61">
        <f>'2. Inputs'!L235</f>
        <v>0</v>
      </c>
      <c r="E235" s="67" t="e">
        <f>IF('2. Inputs'!E235="Hourly rate",'2. Inputs'!H235,'2. Inputs'!G235/52/'2. Inputs'!F235)</f>
        <v>#DIV/0!</v>
      </c>
      <c r="F235" s="63" t="str">
        <f>IF(AND('2. Inputs'!G235=0,'2. Inputs'!H235=0),"",IF('2. Inputs'!E235&lt;&gt;"Hourly rate",'2. Inputs'!G235/('2. Inputs'!F235/'2. Inputs'!$B$3),'2. Inputs'!H235*'2. Inputs'!$B$3*52))</f>
        <v/>
      </c>
      <c r="G235" s="63">
        <f>'2. Inputs'!I235+'2. Inputs'!J235</f>
        <v>0</v>
      </c>
      <c r="H235" s="65" t="e">
        <f>IF('2. Inputs'!D235&gt;0,'2. Inputs'!D235,Calculations!G235+Calculations!F235)</f>
        <v>#VALUE!</v>
      </c>
      <c r="I235" s="66">
        <f ca="1">(TODAY()-'2. Inputs'!K235)/365</f>
        <v>124.95616438356164</v>
      </c>
      <c r="J235" s="1" t="str">
        <f>IF(ISBLANK('2. Inputs'!K235),"n/a",IF(I235&lt;=5,"5 or less",IF(AND(I235&gt;5,I235&lt;=10),"&gt; 5 and &lt;= 10",IF(AND(I235&gt;10,I235&lt;=15),"&gt; 10 and &lt;=15",IF(I235&gt;15,"More than 15","")))))</f>
        <v>n/a</v>
      </c>
      <c r="K235" s="68"/>
      <c r="L235" s="68"/>
    </row>
    <row r="236" spans="1:12" x14ac:dyDescent="0.35">
      <c r="A236" s="1">
        <f>'2. Inputs'!A236</f>
        <v>0</v>
      </c>
      <c r="B236" s="1">
        <f>IF('3. Results'!$C$4="Yes",'2. Inputs'!B236,IF(D236="Yes","",'2. Inputs'!B236))</f>
        <v>0</v>
      </c>
      <c r="C236" s="61" t="b">
        <f t="shared" si="3"/>
        <v>0</v>
      </c>
      <c r="D236" s="61">
        <f>'2. Inputs'!L236</f>
        <v>0</v>
      </c>
      <c r="E236" s="67" t="e">
        <f>IF('2. Inputs'!E236="Hourly rate",'2. Inputs'!H236,'2. Inputs'!G236/52/'2. Inputs'!F236)</f>
        <v>#DIV/0!</v>
      </c>
      <c r="F236" s="63" t="str">
        <f>IF(AND('2. Inputs'!G236=0,'2. Inputs'!H236=0),"",IF('2. Inputs'!E236&lt;&gt;"Hourly rate",'2. Inputs'!G236/('2. Inputs'!F236/'2. Inputs'!$B$3),'2. Inputs'!H236*'2. Inputs'!$B$3*52))</f>
        <v/>
      </c>
      <c r="G236" s="63">
        <f>'2. Inputs'!I236+'2. Inputs'!J236</f>
        <v>0</v>
      </c>
      <c r="H236" s="65" t="e">
        <f>IF('2. Inputs'!D236&gt;0,'2. Inputs'!D236,Calculations!G236+Calculations!F236)</f>
        <v>#VALUE!</v>
      </c>
      <c r="I236" s="66">
        <f ca="1">(TODAY()-'2. Inputs'!K236)/365</f>
        <v>124.95616438356164</v>
      </c>
      <c r="J236" s="1" t="str">
        <f>IF(ISBLANK('2. Inputs'!K236),"n/a",IF(I236&lt;=5,"5 or less",IF(AND(I236&gt;5,I236&lt;=10),"&gt; 5 and &lt;= 10",IF(AND(I236&gt;10,I236&lt;=15),"&gt; 10 and &lt;=15",IF(I236&gt;15,"More than 15","")))))</f>
        <v>n/a</v>
      </c>
      <c r="K236" s="68"/>
      <c r="L236" s="68"/>
    </row>
    <row r="237" spans="1:12" x14ac:dyDescent="0.35">
      <c r="A237" s="1">
        <f>'2. Inputs'!A237</f>
        <v>0</v>
      </c>
      <c r="B237" s="1">
        <f>IF('3. Results'!$C$4="Yes",'2. Inputs'!B237,IF(D237="Yes","",'2. Inputs'!B237))</f>
        <v>0</v>
      </c>
      <c r="C237" s="61" t="b">
        <f t="shared" si="3"/>
        <v>0</v>
      </c>
      <c r="D237" s="61">
        <f>'2. Inputs'!L237</f>
        <v>0</v>
      </c>
      <c r="E237" s="67" t="e">
        <f>IF('2. Inputs'!E237="Hourly rate",'2. Inputs'!H237,'2. Inputs'!G237/52/'2. Inputs'!F237)</f>
        <v>#DIV/0!</v>
      </c>
      <c r="F237" s="63" t="str">
        <f>IF(AND('2. Inputs'!G237=0,'2. Inputs'!H237=0),"",IF('2. Inputs'!E237&lt;&gt;"Hourly rate",'2. Inputs'!G237/('2. Inputs'!F237/'2. Inputs'!$B$3),'2. Inputs'!H237*'2. Inputs'!$B$3*52))</f>
        <v/>
      </c>
      <c r="G237" s="63">
        <f>'2. Inputs'!I237+'2. Inputs'!J237</f>
        <v>0</v>
      </c>
      <c r="H237" s="65" t="e">
        <f>IF('2. Inputs'!D237&gt;0,'2. Inputs'!D237,Calculations!G237+Calculations!F237)</f>
        <v>#VALUE!</v>
      </c>
      <c r="I237" s="66">
        <f ca="1">(TODAY()-'2. Inputs'!K237)/365</f>
        <v>124.95616438356164</v>
      </c>
      <c r="J237" s="1" t="str">
        <f>IF(ISBLANK('2. Inputs'!K237),"n/a",IF(I237&lt;=5,"5 or less",IF(AND(I237&gt;5,I237&lt;=10),"&gt; 5 and &lt;= 10",IF(AND(I237&gt;10,I237&lt;=15),"&gt; 10 and &lt;=15",IF(I237&gt;15,"More than 15","")))))</f>
        <v>n/a</v>
      </c>
      <c r="K237" s="68"/>
      <c r="L237" s="68"/>
    </row>
    <row r="238" spans="1:12" x14ac:dyDescent="0.35">
      <c r="A238" s="1">
        <f>'2. Inputs'!A238</f>
        <v>0</v>
      </c>
      <c r="B238" s="1">
        <f>IF('3. Results'!$C$4="Yes",'2. Inputs'!B238,IF(D238="Yes","",'2. Inputs'!B238))</f>
        <v>0</v>
      </c>
      <c r="C238" s="61" t="b">
        <f t="shared" si="3"/>
        <v>0</v>
      </c>
      <c r="D238" s="61">
        <f>'2. Inputs'!L238</f>
        <v>0</v>
      </c>
      <c r="E238" s="67" t="e">
        <f>IF('2. Inputs'!E238="Hourly rate",'2. Inputs'!H238,'2. Inputs'!G238/52/'2. Inputs'!F238)</f>
        <v>#DIV/0!</v>
      </c>
      <c r="F238" s="63" t="str">
        <f>IF(AND('2. Inputs'!G238=0,'2. Inputs'!H238=0),"",IF('2. Inputs'!E238&lt;&gt;"Hourly rate",'2. Inputs'!G238/('2. Inputs'!F238/'2. Inputs'!$B$3),'2. Inputs'!H238*'2. Inputs'!$B$3*52))</f>
        <v/>
      </c>
      <c r="G238" s="63">
        <f>'2. Inputs'!I238+'2. Inputs'!J238</f>
        <v>0</v>
      </c>
      <c r="H238" s="65" t="e">
        <f>IF('2. Inputs'!D238&gt;0,'2. Inputs'!D238,Calculations!G238+Calculations!F238)</f>
        <v>#VALUE!</v>
      </c>
      <c r="I238" s="66">
        <f ca="1">(TODAY()-'2. Inputs'!K238)/365</f>
        <v>124.95616438356164</v>
      </c>
      <c r="J238" s="1" t="str">
        <f>IF(ISBLANK('2. Inputs'!K238),"n/a",IF(I238&lt;=5,"5 or less",IF(AND(I238&gt;5,I238&lt;=10),"&gt; 5 and &lt;= 10",IF(AND(I238&gt;10,I238&lt;=15),"&gt; 10 and &lt;=15",IF(I238&gt;15,"More than 15","")))))</f>
        <v>n/a</v>
      </c>
      <c r="K238" s="68"/>
      <c r="L238" s="68"/>
    </row>
    <row r="239" spans="1:12" x14ac:dyDescent="0.35">
      <c r="A239" s="1">
        <f>'2. Inputs'!A239</f>
        <v>0</v>
      </c>
      <c r="B239" s="1">
        <f>IF('3. Results'!$C$4="Yes",'2. Inputs'!B239,IF(D239="Yes","",'2. Inputs'!B239))</f>
        <v>0</v>
      </c>
      <c r="C239" s="61" t="b">
        <f t="shared" si="3"/>
        <v>0</v>
      </c>
      <c r="D239" s="61">
        <f>'2. Inputs'!L239</f>
        <v>0</v>
      </c>
      <c r="E239" s="67" t="e">
        <f>IF('2. Inputs'!E239="Hourly rate",'2. Inputs'!H239,'2. Inputs'!G239/52/'2. Inputs'!F239)</f>
        <v>#DIV/0!</v>
      </c>
      <c r="F239" s="63" t="str">
        <f>IF(AND('2. Inputs'!G239=0,'2. Inputs'!H239=0),"",IF('2. Inputs'!E239&lt;&gt;"Hourly rate",'2. Inputs'!G239/('2. Inputs'!F239/'2. Inputs'!$B$3),'2. Inputs'!H239*'2. Inputs'!$B$3*52))</f>
        <v/>
      </c>
      <c r="G239" s="63">
        <f>'2. Inputs'!I239+'2. Inputs'!J239</f>
        <v>0</v>
      </c>
      <c r="H239" s="65" t="e">
        <f>IF('2. Inputs'!D239&gt;0,'2. Inputs'!D239,Calculations!G239+Calculations!F239)</f>
        <v>#VALUE!</v>
      </c>
      <c r="I239" s="66">
        <f ca="1">(TODAY()-'2. Inputs'!K239)/365</f>
        <v>124.95616438356164</v>
      </c>
      <c r="J239" s="1" t="str">
        <f>IF(ISBLANK('2. Inputs'!K239),"n/a",IF(I239&lt;=5,"5 or less",IF(AND(I239&gt;5,I239&lt;=10),"&gt; 5 and &lt;= 10",IF(AND(I239&gt;10,I239&lt;=15),"&gt; 10 and &lt;=15",IF(I239&gt;15,"More than 15","")))))</f>
        <v>n/a</v>
      </c>
      <c r="K239" s="68"/>
      <c r="L239" s="68"/>
    </row>
    <row r="240" spans="1:12" x14ac:dyDescent="0.35">
      <c r="A240" s="1">
        <f>'2. Inputs'!A240</f>
        <v>0</v>
      </c>
      <c r="B240" s="1">
        <f>IF('3. Results'!$C$4="Yes",'2. Inputs'!B240,IF(D240="Yes","",'2. Inputs'!B240))</f>
        <v>0</v>
      </c>
      <c r="C240" s="61" t="b">
        <f t="shared" si="3"/>
        <v>0</v>
      </c>
      <c r="D240" s="61">
        <f>'2. Inputs'!L240</f>
        <v>0</v>
      </c>
      <c r="E240" s="67" t="e">
        <f>IF('2. Inputs'!E240="Hourly rate",'2. Inputs'!H240,'2. Inputs'!G240/52/'2. Inputs'!F240)</f>
        <v>#DIV/0!</v>
      </c>
      <c r="F240" s="63" t="str">
        <f>IF(AND('2. Inputs'!G240=0,'2. Inputs'!H240=0),"",IF('2. Inputs'!E240&lt;&gt;"Hourly rate",'2. Inputs'!G240/('2. Inputs'!F240/'2. Inputs'!$B$3),'2. Inputs'!H240*'2. Inputs'!$B$3*52))</f>
        <v/>
      </c>
      <c r="G240" s="63">
        <f>'2. Inputs'!I240+'2. Inputs'!J240</f>
        <v>0</v>
      </c>
      <c r="H240" s="65" t="e">
        <f>IF('2. Inputs'!D240&gt;0,'2. Inputs'!D240,Calculations!G240+Calculations!F240)</f>
        <v>#VALUE!</v>
      </c>
      <c r="I240" s="66">
        <f ca="1">(TODAY()-'2. Inputs'!K240)/365</f>
        <v>124.95616438356164</v>
      </c>
      <c r="J240" s="1" t="str">
        <f>IF(ISBLANK('2. Inputs'!K240),"n/a",IF(I240&lt;=5,"5 or less",IF(AND(I240&gt;5,I240&lt;=10),"&gt; 5 and &lt;= 10",IF(AND(I240&gt;10,I240&lt;=15),"&gt; 10 and &lt;=15",IF(I240&gt;15,"More than 15","")))))</f>
        <v>n/a</v>
      </c>
      <c r="K240" s="68"/>
      <c r="L240" s="68"/>
    </row>
    <row r="241" spans="1:12" x14ac:dyDescent="0.35">
      <c r="A241" s="1">
        <f>'2. Inputs'!A241</f>
        <v>0</v>
      </c>
      <c r="B241" s="1">
        <f>IF('3. Results'!$C$4="Yes",'2. Inputs'!B241,IF(D241="Yes","",'2. Inputs'!B241))</f>
        <v>0</v>
      </c>
      <c r="C241" s="61" t="b">
        <f t="shared" si="3"/>
        <v>0</v>
      </c>
      <c r="D241" s="61">
        <f>'2. Inputs'!L241</f>
        <v>0</v>
      </c>
      <c r="E241" s="67" t="e">
        <f>IF('2. Inputs'!E241="Hourly rate",'2. Inputs'!H241,'2. Inputs'!G241/52/'2. Inputs'!F241)</f>
        <v>#DIV/0!</v>
      </c>
      <c r="F241" s="63" t="str">
        <f>IF(AND('2. Inputs'!G241=0,'2. Inputs'!H241=0),"",IF('2. Inputs'!E241&lt;&gt;"Hourly rate",'2. Inputs'!G241/('2. Inputs'!F241/'2. Inputs'!$B$3),'2. Inputs'!H241*'2. Inputs'!$B$3*52))</f>
        <v/>
      </c>
      <c r="G241" s="63">
        <f>'2. Inputs'!I241+'2. Inputs'!J241</f>
        <v>0</v>
      </c>
      <c r="H241" s="65" t="e">
        <f>IF('2. Inputs'!D241&gt;0,'2. Inputs'!D241,Calculations!G241+Calculations!F241)</f>
        <v>#VALUE!</v>
      </c>
      <c r="I241" s="66">
        <f ca="1">(TODAY()-'2. Inputs'!K241)/365</f>
        <v>124.95616438356164</v>
      </c>
      <c r="J241" s="1" t="str">
        <f>IF(ISBLANK('2. Inputs'!K241),"n/a",IF(I241&lt;=5,"5 or less",IF(AND(I241&gt;5,I241&lt;=10),"&gt; 5 and &lt;= 10",IF(AND(I241&gt;10,I241&lt;=15),"&gt; 10 and &lt;=15",IF(I241&gt;15,"More than 15","")))))</f>
        <v>n/a</v>
      </c>
      <c r="K241" s="68"/>
      <c r="L241" s="68"/>
    </row>
    <row r="242" spans="1:12" x14ac:dyDescent="0.35">
      <c r="A242" s="1">
        <f>'2. Inputs'!A242</f>
        <v>0</v>
      </c>
      <c r="B242" s="1">
        <f>IF('3. Results'!$C$4="Yes",'2. Inputs'!B242,IF(D242="Yes","",'2. Inputs'!B242))</f>
        <v>0</v>
      </c>
      <c r="C242" s="61" t="b">
        <f t="shared" si="3"/>
        <v>0</v>
      </c>
      <c r="D242" s="61">
        <f>'2. Inputs'!L242</f>
        <v>0</v>
      </c>
      <c r="E242" s="67" t="e">
        <f>IF('2. Inputs'!E242="Hourly rate",'2. Inputs'!H242,'2. Inputs'!G242/52/'2. Inputs'!F242)</f>
        <v>#DIV/0!</v>
      </c>
      <c r="F242" s="63" t="str">
        <f>IF(AND('2. Inputs'!G242=0,'2. Inputs'!H242=0),"",IF('2. Inputs'!E242&lt;&gt;"Hourly rate",'2. Inputs'!G242/('2. Inputs'!F242/'2. Inputs'!$B$3),'2. Inputs'!H242*'2. Inputs'!$B$3*52))</f>
        <v/>
      </c>
      <c r="G242" s="63">
        <f>'2. Inputs'!I242+'2. Inputs'!J242</f>
        <v>0</v>
      </c>
      <c r="H242" s="65" t="e">
        <f>IF('2. Inputs'!D242&gt;0,'2. Inputs'!D242,Calculations!G242+Calculations!F242)</f>
        <v>#VALUE!</v>
      </c>
      <c r="I242" s="66">
        <f ca="1">(TODAY()-'2. Inputs'!K242)/365</f>
        <v>124.95616438356164</v>
      </c>
      <c r="J242" s="1" t="str">
        <f>IF(ISBLANK('2. Inputs'!K242),"n/a",IF(I242&lt;=5,"5 or less",IF(AND(I242&gt;5,I242&lt;=10),"&gt; 5 and &lt;= 10",IF(AND(I242&gt;10,I242&lt;=15),"&gt; 10 and &lt;=15",IF(I242&gt;15,"More than 15","")))))</f>
        <v>n/a</v>
      </c>
      <c r="K242" s="68"/>
      <c r="L242" s="68"/>
    </row>
    <row r="243" spans="1:12" x14ac:dyDescent="0.35">
      <c r="A243" s="1">
        <f>'2. Inputs'!A243</f>
        <v>0</v>
      </c>
      <c r="B243" s="1">
        <f>IF('3. Results'!$C$4="Yes",'2. Inputs'!B243,IF(D243="Yes","",'2. Inputs'!B243))</f>
        <v>0</v>
      </c>
      <c r="C243" s="61" t="b">
        <f t="shared" si="3"/>
        <v>0</v>
      </c>
      <c r="D243" s="61">
        <f>'2. Inputs'!L243</f>
        <v>0</v>
      </c>
      <c r="E243" s="67" t="e">
        <f>IF('2. Inputs'!E243="Hourly rate",'2. Inputs'!H243,'2. Inputs'!G243/52/'2. Inputs'!F243)</f>
        <v>#DIV/0!</v>
      </c>
      <c r="F243" s="63" t="str">
        <f>IF(AND('2. Inputs'!G243=0,'2. Inputs'!H243=0),"",IF('2. Inputs'!E243&lt;&gt;"Hourly rate",'2. Inputs'!G243/('2. Inputs'!F243/'2. Inputs'!$B$3),'2. Inputs'!H243*'2. Inputs'!$B$3*52))</f>
        <v/>
      </c>
      <c r="G243" s="63">
        <f>'2. Inputs'!I243+'2. Inputs'!J243</f>
        <v>0</v>
      </c>
      <c r="H243" s="65" t="e">
        <f>IF('2. Inputs'!D243&gt;0,'2. Inputs'!D243,Calculations!G243+Calculations!F243)</f>
        <v>#VALUE!</v>
      </c>
      <c r="I243" s="66">
        <f ca="1">(TODAY()-'2. Inputs'!K243)/365</f>
        <v>124.95616438356164</v>
      </c>
      <c r="J243" s="1" t="str">
        <f>IF(ISBLANK('2. Inputs'!K243),"n/a",IF(I243&lt;=5,"5 or less",IF(AND(I243&gt;5,I243&lt;=10),"&gt; 5 and &lt;= 10",IF(AND(I243&gt;10,I243&lt;=15),"&gt; 10 and &lt;=15",IF(I243&gt;15,"More than 15","")))))</f>
        <v>n/a</v>
      </c>
      <c r="K243" s="68"/>
      <c r="L243" s="68"/>
    </row>
    <row r="244" spans="1:12" x14ac:dyDescent="0.35">
      <c r="A244" s="1">
        <f>'2. Inputs'!A244</f>
        <v>0</v>
      </c>
      <c r="B244" s="1">
        <f>IF('3. Results'!$C$4="Yes",'2. Inputs'!B244,IF(D244="Yes","",'2. Inputs'!B244))</f>
        <v>0</v>
      </c>
      <c r="C244" s="61" t="b">
        <f t="shared" si="3"/>
        <v>0</v>
      </c>
      <c r="D244" s="61">
        <f>'2. Inputs'!L244</f>
        <v>0</v>
      </c>
      <c r="E244" s="67" t="e">
        <f>IF('2. Inputs'!E244="Hourly rate",'2. Inputs'!H244,'2. Inputs'!G244/52/'2. Inputs'!F244)</f>
        <v>#DIV/0!</v>
      </c>
      <c r="F244" s="63" t="str">
        <f>IF(AND('2. Inputs'!G244=0,'2. Inputs'!H244=0),"",IF('2. Inputs'!E244&lt;&gt;"Hourly rate",'2. Inputs'!G244/('2. Inputs'!F244/'2. Inputs'!$B$3),'2. Inputs'!H244*'2. Inputs'!$B$3*52))</f>
        <v/>
      </c>
      <c r="G244" s="63">
        <f>'2. Inputs'!I244+'2. Inputs'!J244</f>
        <v>0</v>
      </c>
      <c r="H244" s="65" t="e">
        <f>IF('2. Inputs'!D244&gt;0,'2. Inputs'!D244,Calculations!G244+Calculations!F244)</f>
        <v>#VALUE!</v>
      </c>
      <c r="I244" s="66">
        <f ca="1">(TODAY()-'2. Inputs'!K244)/365</f>
        <v>124.95616438356164</v>
      </c>
      <c r="J244" s="1" t="str">
        <f>IF(ISBLANK('2. Inputs'!K244),"n/a",IF(I244&lt;=5,"5 or less",IF(AND(I244&gt;5,I244&lt;=10),"&gt; 5 and &lt;= 10",IF(AND(I244&gt;10,I244&lt;=15),"&gt; 10 and &lt;=15",IF(I244&gt;15,"More than 15","")))))</f>
        <v>n/a</v>
      </c>
      <c r="K244" s="68"/>
      <c r="L244" s="68"/>
    </row>
    <row r="245" spans="1:12" x14ac:dyDescent="0.35">
      <c r="A245" s="1">
        <f>'2. Inputs'!A245</f>
        <v>0</v>
      </c>
      <c r="B245" s="1">
        <f>IF('3. Results'!$C$4="Yes",'2. Inputs'!B245,IF(D245="Yes","",'2. Inputs'!B245))</f>
        <v>0</v>
      </c>
      <c r="C245" s="61" t="b">
        <f t="shared" si="3"/>
        <v>0</v>
      </c>
      <c r="D245" s="61">
        <f>'2. Inputs'!L245</f>
        <v>0</v>
      </c>
      <c r="E245" s="67" t="e">
        <f>IF('2. Inputs'!E245="Hourly rate",'2. Inputs'!H245,'2. Inputs'!G245/52/'2. Inputs'!F245)</f>
        <v>#DIV/0!</v>
      </c>
      <c r="F245" s="63" t="str">
        <f>IF(AND('2. Inputs'!G245=0,'2. Inputs'!H245=0),"",IF('2. Inputs'!E245&lt;&gt;"Hourly rate",'2. Inputs'!G245/('2. Inputs'!F245/'2. Inputs'!$B$3),'2. Inputs'!H245*'2. Inputs'!$B$3*52))</f>
        <v/>
      </c>
      <c r="G245" s="63">
        <f>'2. Inputs'!I245+'2. Inputs'!J245</f>
        <v>0</v>
      </c>
      <c r="H245" s="65" t="e">
        <f>IF('2. Inputs'!D245&gt;0,'2. Inputs'!D245,Calculations!G245+Calculations!F245)</f>
        <v>#VALUE!</v>
      </c>
      <c r="I245" s="66">
        <f ca="1">(TODAY()-'2. Inputs'!K245)/365</f>
        <v>124.95616438356164</v>
      </c>
      <c r="J245" s="1" t="str">
        <f>IF(ISBLANK('2. Inputs'!K245),"n/a",IF(I245&lt;=5,"5 or less",IF(AND(I245&gt;5,I245&lt;=10),"&gt; 5 and &lt;= 10",IF(AND(I245&gt;10,I245&lt;=15),"&gt; 10 and &lt;=15",IF(I245&gt;15,"More than 15","")))))</f>
        <v>n/a</v>
      </c>
      <c r="K245" s="68"/>
      <c r="L245" s="68"/>
    </row>
    <row r="246" spans="1:12" x14ac:dyDescent="0.35">
      <c r="A246" s="1">
        <f>'2. Inputs'!A246</f>
        <v>0</v>
      </c>
      <c r="B246" s="1">
        <f>IF('3. Results'!$C$4="Yes",'2. Inputs'!B246,IF(D246="Yes","",'2. Inputs'!B246))</f>
        <v>0</v>
      </c>
      <c r="C246" s="61" t="b">
        <f t="shared" si="3"/>
        <v>0</v>
      </c>
      <c r="D246" s="61">
        <f>'2. Inputs'!L246</f>
        <v>0</v>
      </c>
      <c r="E246" s="67" t="e">
        <f>IF('2. Inputs'!E246="Hourly rate",'2. Inputs'!H246,'2. Inputs'!G246/52/'2. Inputs'!F246)</f>
        <v>#DIV/0!</v>
      </c>
      <c r="F246" s="63" t="str">
        <f>IF(AND('2. Inputs'!G246=0,'2. Inputs'!H246=0),"",IF('2. Inputs'!E246&lt;&gt;"Hourly rate",'2. Inputs'!G246/('2. Inputs'!F246/'2. Inputs'!$B$3),'2. Inputs'!H246*'2. Inputs'!$B$3*52))</f>
        <v/>
      </c>
      <c r="G246" s="63">
        <f>'2. Inputs'!I246+'2. Inputs'!J246</f>
        <v>0</v>
      </c>
      <c r="H246" s="65" t="e">
        <f>IF('2. Inputs'!D246&gt;0,'2. Inputs'!D246,Calculations!G246+Calculations!F246)</f>
        <v>#VALUE!</v>
      </c>
      <c r="I246" s="66">
        <f ca="1">(TODAY()-'2. Inputs'!K246)/365</f>
        <v>124.95616438356164</v>
      </c>
      <c r="J246" s="1" t="str">
        <f>IF(ISBLANK('2. Inputs'!K246),"n/a",IF(I246&lt;=5,"5 or less",IF(AND(I246&gt;5,I246&lt;=10),"&gt; 5 and &lt;= 10",IF(AND(I246&gt;10,I246&lt;=15),"&gt; 10 and &lt;=15",IF(I246&gt;15,"More than 15","")))))</f>
        <v>n/a</v>
      </c>
      <c r="K246" s="68"/>
      <c r="L246" s="68"/>
    </row>
    <row r="247" spans="1:12" x14ac:dyDescent="0.35">
      <c r="A247" s="1">
        <f>'2. Inputs'!A247</f>
        <v>0</v>
      </c>
      <c r="B247" s="1">
        <f>IF('3. Results'!$C$4="Yes",'2. Inputs'!B247,IF(D247="Yes","",'2. Inputs'!B247))</f>
        <v>0</v>
      </c>
      <c r="C247" s="61" t="b">
        <f t="shared" si="3"/>
        <v>0</v>
      </c>
      <c r="D247" s="61">
        <f>'2. Inputs'!L247</f>
        <v>0</v>
      </c>
      <c r="E247" s="67" t="e">
        <f>IF('2. Inputs'!E247="Hourly rate",'2. Inputs'!H247,'2. Inputs'!G247/52/'2. Inputs'!F247)</f>
        <v>#DIV/0!</v>
      </c>
      <c r="F247" s="63" t="str">
        <f>IF(AND('2. Inputs'!G247=0,'2. Inputs'!H247=0),"",IF('2. Inputs'!E247&lt;&gt;"Hourly rate",'2. Inputs'!G247/('2. Inputs'!F247/'2. Inputs'!$B$3),'2. Inputs'!H247*'2. Inputs'!$B$3*52))</f>
        <v/>
      </c>
      <c r="G247" s="63">
        <f>'2. Inputs'!I247+'2. Inputs'!J247</f>
        <v>0</v>
      </c>
      <c r="H247" s="65" t="e">
        <f>IF('2. Inputs'!D247&gt;0,'2. Inputs'!D247,Calculations!G247+Calculations!F247)</f>
        <v>#VALUE!</v>
      </c>
      <c r="I247" s="66">
        <f ca="1">(TODAY()-'2. Inputs'!K247)/365</f>
        <v>124.95616438356164</v>
      </c>
      <c r="J247" s="1" t="str">
        <f>IF(ISBLANK('2. Inputs'!K247),"n/a",IF(I247&lt;=5,"5 or less",IF(AND(I247&gt;5,I247&lt;=10),"&gt; 5 and &lt;= 10",IF(AND(I247&gt;10,I247&lt;=15),"&gt; 10 and &lt;=15",IF(I247&gt;15,"More than 15","")))))</f>
        <v>n/a</v>
      </c>
      <c r="K247" s="68"/>
      <c r="L247" s="68"/>
    </row>
    <row r="248" spans="1:12" x14ac:dyDescent="0.35">
      <c r="A248" s="1">
        <f>'2. Inputs'!A248</f>
        <v>0</v>
      </c>
      <c r="B248" s="1">
        <f>IF('3. Results'!$C$4="Yes",'2. Inputs'!B248,IF(D248="Yes","",'2. Inputs'!B248))</f>
        <v>0</v>
      </c>
      <c r="C248" s="61" t="b">
        <f t="shared" si="3"/>
        <v>0</v>
      </c>
      <c r="D248" s="61">
        <f>'2. Inputs'!L248</f>
        <v>0</v>
      </c>
      <c r="E248" s="67" t="e">
        <f>IF('2. Inputs'!E248="Hourly rate",'2. Inputs'!H248,'2. Inputs'!G248/52/'2. Inputs'!F248)</f>
        <v>#DIV/0!</v>
      </c>
      <c r="F248" s="63" t="str">
        <f>IF(AND('2. Inputs'!G248=0,'2. Inputs'!H248=0),"",IF('2. Inputs'!E248&lt;&gt;"Hourly rate",'2. Inputs'!G248/('2. Inputs'!F248/'2. Inputs'!$B$3),'2. Inputs'!H248*'2. Inputs'!$B$3*52))</f>
        <v/>
      </c>
      <c r="G248" s="63">
        <f>'2. Inputs'!I248+'2. Inputs'!J248</f>
        <v>0</v>
      </c>
      <c r="H248" s="65" t="e">
        <f>IF('2. Inputs'!D248&gt;0,'2. Inputs'!D248,Calculations!G248+Calculations!F248)</f>
        <v>#VALUE!</v>
      </c>
      <c r="I248" s="66">
        <f ca="1">(TODAY()-'2. Inputs'!K248)/365</f>
        <v>124.95616438356164</v>
      </c>
      <c r="J248" s="1" t="str">
        <f>IF(ISBLANK('2. Inputs'!K248),"n/a",IF(I248&lt;=5,"5 or less",IF(AND(I248&gt;5,I248&lt;=10),"&gt; 5 and &lt;= 10",IF(AND(I248&gt;10,I248&lt;=15),"&gt; 10 and &lt;=15",IF(I248&gt;15,"More than 15","")))))</f>
        <v>n/a</v>
      </c>
      <c r="K248" s="68"/>
      <c r="L248" s="68"/>
    </row>
    <row r="249" spans="1:12" x14ac:dyDescent="0.35">
      <c r="A249" s="1">
        <f>'2. Inputs'!A249</f>
        <v>0</v>
      </c>
      <c r="B249" s="1">
        <f>IF('3. Results'!$C$4="Yes",'2. Inputs'!B249,IF(D249="Yes","",'2. Inputs'!B249))</f>
        <v>0</v>
      </c>
      <c r="C249" s="61" t="b">
        <f t="shared" si="3"/>
        <v>0</v>
      </c>
      <c r="D249" s="61">
        <f>'2. Inputs'!L249</f>
        <v>0</v>
      </c>
      <c r="E249" s="67" t="e">
        <f>IF('2. Inputs'!E249="Hourly rate",'2. Inputs'!H249,'2. Inputs'!G249/52/'2. Inputs'!F249)</f>
        <v>#DIV/0!</v>
      </c>
      <c r="F249" s="63" t="str">
        <f>IF(AND('2. Inputs'!G249=0,'2. Inputs'!H249=0),"",IF('2. Inputs'!E249&lt;&gt;"Hourly rate",'2. Inputs'!G249/('2. Inputs'!F249/'2. Inputs'!$B$3),'2. Inputs'!H249*'2. Inputs'!$B$3*52))</f>
        <v/>
      </c>
      <c r="G249" s="63">
        <f>'2. Inputs'!I249+'2. Inputs'!J249</f>
        <v>0</v>
      </c>
      <c r="H249" s="65" t="e">
        <f>IF('2. Inputs'!D249&gt;0,'2. Inputs'!D249,Calculations!G249+Calculations!F249)</f>
        <v>#VALUE!</v>
      </c>
      <c r="I249" s="66">
        <f ca="1">(TODAY()-'2. Inputs'!K249)/365</f>
        <v>124.95616438356164</v>
      </c>
      <c r="J249" s="1" t="str">
        <f>IF(ISBLANK('2. Inputs'!K249),"n/a",IF(I249&lt;=5,"5 or less",IF(AND(I249&gt;5,I249&lt;=10),"&gt; 5 and &lt;= 10",IF(AND(I249&gt;10,I249&lt;=15),"&gt; 10 and &lt;=15",IF(I249&gt;15,"More than 15","")))))</f>
        <v>n/a</v>
      </c>
      <c r="K249" s="68"/>
      <c r="L249" s="68"/>
    </row>
    <row r="250" spans="1:12" x14ac:dyDescent="0.35">
      <c r="A250" s="1">
        <f>'2. Inputs'!A250</f>
        <v>0</v>
      </c>
      <c r="B250" s="1">
        <f>IF('3. Results'!$C$4="Yes",'2. Inputs'!B250,IF(D250="Yes","",'2. Inputs'!B250))</f>
        <v>0</v>
      </c>
      <c r="C250" s="61" t="b">
        <f t="shared" si="3"/>
        <v>0</v>
      </c>
      <c r="D250" s="61">
        <f>'2. Inputs'!L250</f>
        <v>0</v>
      </c>
      <c r="E250" s="67" t="e">
        <f>IF('2. Inputs'!E250="Hourly rate",'2. Inputs'!H250,'2. Inputs'!G250/52/'2. Inputs'!F250)</f>
        <v>#DIV/0!</v>
      </c>
      <c r="F250" s="63" t="str">
        <f>IF(AND('2. Inputs'!G250=0,'2. Inputs'!H250=0),"",IF('2. Inputs'!E250&lt;&gt;"Hourly rate",'2. Inputs'!G250/('2. Inputs'!F250/'2. Inputs'!$B$3),'2. Inputs'!H250*'2. Inputs'!$B$3*52))</f>
        <v/>
      </c>
      <c r="G250" s="63">
        <f>'2. Inputs'!I250+'2. Inputs'!J250</f>
        <v>0</v>
      </c>
      <c r="H250" s="65" t="e">
        <f>IF('2. Inputs'!D250&gt;0,'2. Inputs'!D250,Calculations!G250+Calculations!F250)</f>
        <v>#VALUE!</v>
      </c>
      <c r="I250" s="66">
        <f ca="1">(TODAY()-'2. Inputs'!K250)/365</f>
        <v>124.95616438356164</v>
      </c>
      <c r="J250" s="1" t="str">
        <f>IF(ISBLANK('2. Inputs'!K250),"n/a",IF(I250&lt;=5,"5 or less",IF(AND(I250&gt;5,I250&lt;=10),"&gt; 5 and &lt;= 10",IF(AND(I250&gt;10,I250&lt;=15),"&gt; 10 and &lt;=15",IF(I250&gt;15,"More than 15","")))))</f>
        <v>n/a</v>
      </c>
      <c r="K250" s="68"/>
      <c r="L250" s="68"/>
    </row>
    <row r="251" spans="1:12" x14ac:dyDescent="0.35">
      <c r="A251" s="1">
        <f>'2. Inputs'!A251</f>
        <v>0</v>
      </c>
      <c r="B251" s="1">
        <f>IF('3. Results'!$C$4="Yes",'2. Inputs'!B251,IF(D251="Yes","",'2. Inputs'!B251))</f>
        <v>0</v>
      </c>
      <c r="C251" s="61" t="b">
        <f t="shared" si="3"/>
        <v>0</v>
      </c>
      <c r="D251" s="61">
        <f>'2. Inputs'!L251</f>
        <v>0</v>
      </c>
      <c r="E251" s="67" t="e">
        <f>IF('2. Inputs'!E251="Hourly rate",'2. Inputs'!H251,'2. Inputs'!G251/52/'2. Inputs'!F251)</f>
        <v>#DIV/0!</v>
      </c>
      <c r="F251" s="63" t="str">
        <f>IF(AND('2. Inputs'!G251=0,'2. Inputs'!H251=0),"",IF('2. Inputs'!E251&lt;&gt;"Hourly rate",'2. Inputs'!G251/('2. Inputs'!F251/'2. Inputs'!$B$3),'2. Inputs'!H251*'2. Inputs'!$B$3*52))</f>
        <v/>
      </c>
      <c r="G251" s="63">
        <f>'2. Inputs'!I251+'2. Inputs'!J251</f>
        <v>0</v>
      </c>
      <c r="H251" s="65" t="e">
        <f>IF('2. Inputs'!D251&gt;0,'2. Inputs'!D251,Calculations!G251+Calculations!F251)</f>
        <v>#VALUE!</v>
      </c>
      <c r="I251" s="66">
        <f ca="1">(TODAY()-'2. Inputs'!K251)/365</f>
        <v>124.95616438356164</v>
      </c>
      <c r="J251" s="1" t="str">
        <f>IF(ISBLANK('2. Inputs'!K251),"n/a",IF(I251&lt;=5,"5 or less",IF(AND(I251&gt;5,I251&lt;=10),"&gt; 5 and &lt;= 10",IF(AND(I251&gt;10,I251&lt;=15),"&gt; 10 and &lt;=15",IF(I251&gt;15,"More than 15","")))))</f>
        <v>n/a</v>
      </c>
      <c r="K251" s="68"/>
      <c r="L251" s="68"/>
    </row>
    <row r="252" spans="1:12" x14ac:dyDescent="0.35">
      <c r="A252" s="1">
        <f>'2. Inputs'!A252</f>
        <v>0</v>
      </c>
      <c r="B252" s="1">
        <f>IF('3. Results'!$C$4="Yes",'2. Inputs'!B252,IF(D252="Yes","",'2. Inputs'!B252))</f>
        <v>0</v>
      </c>
      <c r="C252" s="61" t="b">
        <f t="shared" si="3"/>
        <v>0</v>
      </c>
      <c r="D252" s="61">
        <f>'2. Inputs'!L252</f>
        <v>0</v>
      </c>
      <c r="E252" s="67" t="e">
        <f>IF('2. Inputs'!E252="Hourly rate",'2. Inputs'!H252,'2. Inputs'!G252/52/'2. Inputs'!F252)</f>
        <v>#DIV/0!</v>
      </c>
      <c r="F252" s="63" t="str">
        <f>IF(AND('2. Inputs'!G252=0,'2. Inputs'!H252=0),"",IF('2. Inputs'!E252&lt;&gt;"Hourly rate",'2. Inputs'!G252/('2. Inputs'!F252/'2. Inputs'!$B$3),'2. Inputs'!H252*'2. Inputs'!$B$3*52))</f>
        <v/>
      </c>
      <c r="G252" s="63">
        <f>'2. Inputs'!I252+'2. Inputs'!J252</f>
        <v>0</v>
      </c>
      <c r="H252" s="65" t="e">
        <f>IF('2. Inputs'!D252&gt;0,'2. Inputs'!D252,Calculations!G252+Calculations!F252)</f>
        <v>#VALUE!</v>
      </c>
      <c r="I252" s="66">
        <f ca="1">(TODAY()-'2. Inputs'!K252)/365</f>
        <v>124.95616438356164</v>
      </c>
      <c r="J252" s="1" t="str">
        <f>IF(ISBLANK('2. Inputs'!K252),"n/a",IF(I252&lt;=5,"5 or less",IF(AND(I252&gt;5,I252&lt;=10),"&gt; 5 and &lt;= 10",IF(AND(I252&gt;10,I252&lt;=15),"&gt; 10 and &lt;=15",IF(I252&gt;15,"More than 15","")))))</f>
        <v>n/a</v>
      </c>
      <c r="K252" s="68"/>
      <c r="L252" s="68"/>
    </row>
    <row r="253" spans="1:12" x14ac:dyDescent="0.35">
      <c r="A253" s="1">
        <f>'2. Inputs'!A253</f>
        <v>0</v>
      </c>
      <c r="B253" s="1">
        <f>IF('3. Results'!$C$4="Yes",'2. Inputs'!B253,IF(D253="Yes","",'2. Inputs'!B253))</f>
        <v>0</v>
      </c>
      <c r="C253" s="61" t="b">
        <f t="shared" si="3"/>
        <v>0</v>
      </c>
      <c r="D253" s="61">
        <f>'2. Inputs'!L253</f>
        <v>0</v>
      </c>
      <c r="E253" s="67" t="e">
        <f>IF('2. Inputs'!E253="Hourly rate",'2. Inputs'!H253,'2. Inputs'!G253/52/'2. Inputs'!F253)</f>
        <v>#DIV/0!</v>
      </c>
      <c r="F253" s="63" t="str">
        <f>IF(AND('2. Inputs'!G253=0,'2. Inputs'!H253=0),"",IF('2. Inputs'!E253&lt;&gt;"Hourly rate",'2. Inputs'!G253/('2. Inputs'!F253/'2. Inputs'!$B$3),'2. Inputs'!H253*'2. Inputs'!$B$3*52))</f>
        <v/>
      </c>
      <c r="G253" s="63">
        <f>'2. Inputs'!I253+'2. Inputs'!J253</f>
        <v>0</v>
      </c>
      <c r="H253" s="65" t="e">
        <f>IF('2. Inputs'!D253&gt;0,'2. Inputs'!D253,Calculations!G253+Calculations!F253)</f>
        <v>#VALUE!</v>
      </c>
      <c r="I253" s="66">
        <f ca="1">(TODAY()-'2. Inputs'!K253)/365</f>
        <v>124.95616438356164</v>
      </c>
      <c r="J253" s="1" t="str">
        <f>IF(ISBLANK('2. Inputs'!K253),"n/a",IF(I253&lt;=5,"5 or less",IF(AND(I253&gt;5,I253&lt;=10),"&gt; 5 and &lt;= 10",IF(AND(I253&gt;10,I253&lt;=15),"&gt; 10 and &lt;=15",IF(I253&gt;15,"More than 15","")))))</f>
        <v>n/a</v>
      </c>
      <c r="K253" s="68"/>
      <c r="L253" s="68"/>
    </row>
    <row r="254" spans="1:12" x14ac:dyDescent="0.35">
      <c r="A254" s="1">
        <f>'2. Inputs'!A254</f>
        <v>0</v>
      </c>
      <c r="B254" s="1">
        <f>IF('3. Results'!$C$4="Yes",'2. Inputs'!B254,IF(D254="Yes","",'2. Inputs'!B254))</f>
        <v>0</v>
      </c>
      <c r="C254" s="61" t="b">
        <f t="shared" si="3"/>
        <v>0</v>
      </c>
      <c r="D254" s="61">
        <f>'2. Inputs'!L254</f>
        <v>0</v>
      </c>
      <c r="E254" s="67" t="e">
        <f>IF('2. Inputs'!E254="Hourly rate",'2. Inputs'!H254,'2. Inputs'!G254/52/'2. Inputs'!F254)</f>
        <v>#DIV/0!</v>
      </c>
      <c r="F254" s="63" t="str">
        <f>IF(AND('2. Inputs'!G254=0,'2. Inputs'!H254=0),"",IF('2. Inputs'!E254&lt;&gt;"Hourly rate",'2. Inputs'!G254/('2. Inputs'!F254/'2. Inputs'!$B$3),'2. Inputs'!H254*'2. Inputs'!$B$3*52))</f>
        <v/>
      </c>
      <c r="G254" s="63">
        <f>'2. Inputs'!I254+'2. Inputs'!J254</f>
        <v>0</v>
      </c>
      <c r="H254" s="65" t="e">
        <f>IF('2. Inputs'!D254&gt;0,'2. Inputs'!D254,Calculations!G254+Calculations!F254)</f>
        <v>#VALUE!</v>
      </c>
      <c r="I254" s="66">
        <f ca="1">(TODAY()-'2. Inputs'!K254)/365</f>
        <v>124.95616438356164</v>
      </c>
      <c r="J254" s="1" t="str">
        <f>IF(ISBLANK('2. Inputs'!K254),"n/a",IF(I254&lt;=5,"5 or less",IF(AND(I254&gt;5,I254&lt;=10),"&gt; 5 and &lt;= 10",IF(AND(I254&gt;10,I254&lt;=15),"&gt; 10 and &lt;=15",IF(I254&gt;15,"More than 15","")))))</f>
        <v>n/a</v>
      </c>
      <c r="K254" s="68"/>
      <c r="L254" s="68"/>
    </row>
    <row r="255" spans="1:12" x14ac:dyDescent="0.35">
      <c r="A255" s="1">
        <f>'2. Inputs'!A255</f>
        <v>0</v>
      </c>
      <c r="B255" s="1">
        <f>IF('3. Results'!$C$4="Yes",'2. Inputs'!B255,IF(D255="Yes","",'2. Inputs'!B255))</f>
        <v>0</v>
      </c>
      <c r="C255" s="61" t="b">
        <f t="shared" si="3"/>
        <v>0</v>
      </c>
      <c r="D255" s="61">
        <f>'2. Inputs'!L255</f>
        <v>0</v>
      </c>
      <c r="E255" s="67" t="e">
        <f>IF('2. Inputs'!E255="Hourly rate",'2. Inputs'!H255,'2. Inputs'!G255/52/'2. Inputs'!F255)</f>
        <v>#DIV/0!</v>
      </c>
      <c r="F255" s="63" t="str">
        <f>IF(AND('2. Inputs'!G255=0,'2. Inputs'!H255=0),"",IF('2. Inputs'!E255&lt;&gt;"Hourly rate",'2. Inputs'!G255/('2. Inputs'!F255/'2. Inputs'!$B$3),'2. Inputs'!H255*'2. Inputs'!$B$3*52))</f>
        <v/>
      </c>
      <c r="G255" s="63">
        <f>'2. Inputs'!I255+'2. Inputs'!J255</f>
        <v>0</v>
      </c>
      <c r="H255" s="65" t="e">
        <f>IF('2. Inputs'!D255&gt;0,'2. Inputs'!D255,Calculations!G255+Calculations!F255)</f>
        <v>#VALUE!</v>
      </c>
      <c r="I255" s="66">
        <f ca="1">(TODAY()-'2. Inputs'!K255)/365</f>
        <v>124.95616438356164</v>
      </c>
      <c r="J255" s="1" t="str">
        <f>IF(ISBLANK('2. Inputs'!K255),"n/a",IF(I255&lt;=5,"5 or less",IF(AND(I255&gt;5,I255&lt;=10),"&gt; 5 and &lt;= 10",IF(AND(I255&gt;10,I255&lt;=15),"&gt; 10 and &lt;=15",IF(I255&gt;15,"More than 15","")))))</f>
        <v>n/a</v>
      </c>
      <c r="K255" s="68"/>
      <c r="L255" s="68"/>
    </row>
    <row r="256" spans="1:12" x14ac:dyDescent="0.35">
      <c r="A256" s="1">
        <f>'2. Inputs'!A256</f>
        <v>0</v>
      </c>
      <c r="B256" s="1">
        <f>IF('3. Results'!$C$4="Yes",'2. Inputs'!B256,IF(D256="Yes","",'2. Inputs'!B256))</f>
        <v>0</v>
      </c>
      <c r="C256" s="61" t="b">
        <f t="shared" si="3"/>
        <v>0</v>
      </c>
      <c r="D256" s="61">
        <f>'2. Inputs'!L256</f>
        <v>0</v>
      </c>
      <c r="E256" s="67" t="e">
        <f>IF('2. Inputs'!E256="Hourly rate",'2. Inputs'!H256,'2. Inputs'!G256/52/'2. Inputs'!F256)</f>
        <v>#DIV/0!</v>
      </c>
      <c r="F256" s="63" t="str">
        <f>IF(AND('2. Inputs'!G256=0,'2. Inputs'!H256=0),"",IF('2. Inputs'!E256&lt;&gt;"Hourly rate",'2. Inputs'!G256/('2. Inputs'!F256/'2. Inputs'!$B$3),'2. Inputs'!H256*'2. Inputs'!$B$3*52))</f>
        <v/>
      </c>
      <c r="G256" s="63">
        <f>'2. Inputs'!I256+'2. Inputs'!J256</f>
        <v>0</v>
      </c>
      <c r="H256" s="65" t="e">
        <f>IF('2. Inputs'!D256&gt;0,'2. Inputs'!D256,Calculations!G256+Calculations!F256)</f>
        <v>#VALUE!</v>
      </c>
      <c r="I256" s="66">
        <f ca="1">(TODAY()-'2. Inputs'!K256)/365</f>
        <v>124.95616438356164</v>
      </c>
      <c r="J256" s="1" t="str">
        <f>IF(ISBLANK('2. Inputs'!K256),"n/a",IF(I256&lt;=5,"5 or less",IF(AND(I256&gt;5,I256&lt;=10),"&gt; 5 and &lt;= 10",IF(AND(I256&gt;10,I256&lt;=15),"&gt; 10 and &lt;=15",IF(I256&gt;15,"More than 15","")))))</f>
        <v>n/a</v>
      </c>
      <c r="K256" s="68"/>
      <c r="L256" s="68"/>
    </row>
    <row r="257" spans="1:12" x14ac:dyDescent="0.35">
      <c r="A257" s="1">
        <f>'2. Inputs'!A257</f>
        <v>0</v>
      </c>
      <c r="B257" s="1">
        <f>IF('3. Results'!$C$4="Yes",'2. Inputs'!B257,IF(D257="Yes","",'2. Inputs'!B257))</f>
        <v>0</v>
      </c>
      <c r="C257" s="61" t="b">
        <f t="shared" si="3"/>
        <v>0</v>
      </c>
      <c r="D257" s="61">
        <f>'2. Inputs'!L257</f>
        <v>0</v>
      </c>
      <c r="E257" s="67" t="e">
        <f>IF('2. Inputs'!E257="Hourly rate",'2. Inputs'!H257,'2. Inputs'!G257/52/'2. Inputs'!F257)</f>
        <v>#DIV/0!</v>
      </c>
      <c r="F257" s="63" t="str">
        <f>IF(AND('2. Inputs'!G257=0,'2. Inputs'!H257=0),"",IF('2. Inputs'!E257&lt;&gt;"Hourly rate",'2. Inputs'!G257/('2. Inputs'!F257/'2. Inputs'!$B$3),'2. Inputs'!H257*'2. Inputs'!$B$3*52))</f>
        <v/>
      </c>
      <c r="G257" s="63">
        <f>'2. Inputs'!I257+'2. Inputs'!J257</f>
        <v>0</v>
      </c>
      <c r="H257" s="65" t="e">
        <f>IF('2. Inputs'!D257&gt;0,'2. Inputs'!D257,Calculations!G257+Calculations!F257)</f>
        <v>#VALUE!</v>
      </c>
      <c r="I257" s="66">
        <f ca="1">(TODAY()-'2. Inputs'!K257)/365</f>
        <v>124.95616438356164</v>
      </c>
      <c r="J257" s="1" t="str">
        <f>IF(ISBLANK('2. Inputs'!K257),"n/a",IF(I257&lt;=5,"5 or less",IF(AND(I257&gt;5,I257&lt;=10),"&gt; 5 and &lt;= 10",IF(AND(I257&gt;10,I257&lt;=15),"&gt; 10 and &lt;=15",IF(I257&gt;15,"More than 15","")))))</f>
        <v>n/a</v>
      </c>
      <c r="K257" s="68"/>
      <c r="L257" s="68"/>
    </row>
    <row r="258" spans="1:12" x14ac:dyDescent="0.35">
      <c r="A258" s="1">
        <f>'2. Inputs'!A258</f>
        <v>0</v>
      </c>
      <c r="B258" s="1">
        <f>IF('3. Results'!$C$4="Yes",'2. Inputs'!B258,IF(D258="Yes","",'2. Inputs'!B258))</f>
        <v>0</v>
      </c>
      <c r="C258" s="61" t="b">
        <f t="shared" si="3"/>
        <v>0</v>
      </c>
      <c r="D258" s="61">
        <f>'2. Inputs'!L258</f>
        <v>0</v>
      </c>
      <c r="E258" s="67" t="e">
        <f>IF('2. Inputs'!E258="Hourly rate",'2. Inputs'!H258,'2. Inputs'!G258/52/'2. Inputs'!F258)</f>
        <v>#DIV/0!</v>
      </c>
      <c r="F258" s="63" t="str">
        <f>IF(AND('2. Inputs'!G258=0,'2. Inputs'!H258=0),"",IF('2. Inputs'!E258&lt;&gt;"Hourly rate",'2. Inputs'!G258/('2. Inputs'!F258/'2. Inputs'!$B$3),'2. Inputs'!H258*'2. Inputs'!$B$3*52))</f>
        <v/>
      </c>
      <c r="G258" s="63">
        <f>'2. Inputs'!I258+'2. Inputs'!J258</f>
        <v>0</v>
      </c>
      <c r="H258" s="65" t="e">
        <f>IF('2. Inputs'!D258&gt;0,'2. Inputs'!D258,Calculations!G258+Calculations!F258)</f>
        <v>#VALUE!</v>
      </c>
      <c r="I258" s="66">
        <f ca="1">(TODAY()-'2. Inputs'!K258)/365</f>
        <v>124.95616438356164</v>
      </c>
      <c r="J258" s="1" t="str">
        <f>IF(ISBLANK('2. Inputs'!K258),"n/a",IF(I258&lt;=5,"5 or less",IF(AND(I258&gt;5,I258&lt;=10),"&gt; 5 and &lt;= 10",IF(AND(I258&gt;10,I258&lt;=15),"&gt; 10 and &lt;=15",IF(I258&gt;15,"More than 15","")))))</f>
        <v>n/a</v>
      </c>
      <c r="K258" s="68"/>
      <c r="L258" s="68"/>
    </row>
    <row r="259" spans="1:12" x14ac:dyDescent="0.35">
      <c r="A259" s="1">
        <f>'2. Inputs'!A259</f>
        <v>0</v>
      </c>
      <c r="B259" s="1">
        <f>IF('3. Results'!$C$4="Yes",'2. Inputs'!B259,IF(D259="Yes","",'2. Inputs'!B259))</f>
        <v>0</v>
      </c>
      <c r="C259" s="61" t="b">
        <f t="shared" si="3"/>
        <v>0</v>
      </c>
      <c r="D259" s="61">
        <f>'2. Inputs'!L259</f>
        <v>0</v>
      </c>
      <c r="E259" s="67" t="e">
        <f>IF('2. Inputs'!E259="Hourly rate",'2. Inputs'!H259,'2. Inputs'!G259/52/'2. Inputs'!F259)</f>
        <v>#DIV/0!</v>
      </c>
      <c r="F259" s="63" t="str">
        <f>IF(AND('2. Inputs'!G259=0,'2. Inputs'!H259=0),"",IF('2. Inputs'!E259&lt;&gt;"Hourly rate",'2. Inputs'!G259/('2. Inputs'!F259/'2. Inputs'!$B$3),'2. Inputs'!H259*'2. Inputs'!$B$3*52))</f>
        <v/>
      </c>
      <c r="G259" s="63">
        <f>'2. Inputs'!I259+'2. Inputs'!J259</f>
        <v>0</v>
      </c>
      <c r="H259" s="65" t="e">
        <f>IF('2. Inputs'!D259&gt;0,'2. Inputs'!D259,Calculations!G259+Calculations!F259)</f>
        <v>#VALUE!</v>
      </c>
      <c r="I259" s="66">
        <f ca="1">(TODAY()-'2. Inputs'!K259)/365</f>
        <v>124.95616438356164</v>
      </c>
      <c r="J259" s="1" t="str">
        <f>IF(ISBLANK('2. Inputs'!K259),"n/a",IF(I259&lt;=5,"5 or less",IF(AND(I259&gt;5,I259&lt;=10),"&gt; 5 and &lt;= 10",IF(AND(I259&gt;10,I259&lt;=15),"&gt; 10 and &lt;=15",IF(I259&gt;15,"More than 15","")))))</f>
        <v>n/a</v>
      </c>
      <c r="K259" s="68"/>
      <c r="L259" s="68"/>
    </row>
    <row r="260" spans="1:12" x14ac:dyDescent="0.35">
      <c r="A260" s="1">
        <f>'2. Inputs'!A260</f>
        <v>0</v>
      </c>
      <c r="B260" s="1">
        <f>IF('3. Results'!$C$4="Yes",'2. Inputs'!B260,IF(D260="Yes","",'2. Inputs'!B260))</f>
        <v>0</v>
      </c>
      <c r="C260" s="61" t="b">
        <f t="shared" si="3"/>
        <v>0</v>
      </c>
      <c r="D260" s="61">
        <f>'2. Inputs'!L260</f>
        <v>0</v>
      </c>
      <c r="E260" s="67" t="e">
        <f>IF('2. Inputs'!E260="Hourly rate",'2. Inputs'!H260,'2. Inputs'!G260/52/'2. Inputs'!F260)</f>
        <v>#DIV/0!</v>
      </c>
      <c r="F260" s="63" t="str">
        <f>IF(AND('2. Inputs'!G260=0,'2. Inputs'!H260=0),"",IF('2. Inputs'!E260&lt;&gt;"Hourly rate",'2. Inputs'!G260/('2. Inputs'!F260/'2. Inputs'!$B$3),'2. Inputs'!H260*'2. Inputs'!$B$3*52))</f>
        <v/>
      </c>
      <c r="G260" s="63">
        <f>'2. Inputs'!I260+'2. Inputs'!J260</f>
        <v>0</v>
      </c>
      <c r="H260" s="65" t="e">
        <f>IF('2. Inputs'!D260&gt;0,'2. Inputs'!D260,Calculations!G260+Calculations!F260)</f>
        <v>#VALUE!</v>
      </c>
      <c r="I260" s="66">
        <f ca="1">(TODAY()-'2. Inputs'!K260)/365</f>
        <v>124.95616438356164</v>
      </c>
      <c r="J260" s="1" t="str">
        <f>IF(ISBLANK('2. Inputs'!K260),"n/a",IF(I260&lt;=5,"5 or less",IF(AND(I260&gt;5,I260&lt;=10),"&gt; 5 and &lt;= 10",IF(AND(I260&gt;10,I260&lt;=15),"&gt; 10 and &lt;=15",IF(I260&gt;15,"More than 15","")))))</f>
        <v>n/a</v>
      </c>
      <c r="K260" s="68"/>
      <c r="L260" s="68"/>
    </row>
    <row r="261" spans="1:12" x14ac:dyDescent="0.35">
      <c r="A261" s="1">
        <f>'2. Inputs'!A261</f>
        <v>0</v>
      </c>
      <c r="B261" s="1">
        <f>IF('3. Results'!$C$4="Yes",'2. Inputs'!B261,IF(D261="Yes","",'2. Inputs'!B261))</f>
        <v>0</v>
      </c>
      <c r="C261" s="61" t="b">
        <f t="shared" si="3"/>
        <v>0</v>
      </c>
      <c r="D261" s="61">
        <f>'2. Inputs'!L261</f>
        <v>0</v>
      </c>
      <c r="E261" s="67" t="e">
        <f>IF('2. Inputs'!E261="Hourly rate",'2. Inputs'!H261,'2. Inputs'!G261/52/'2. Inputs'!F261)</f>
        <v>#DIV/0!</v>
      </c>
      <c r="F261" s="63" t="str">
        <f>IF(AND('2. Inputs'!G261=0,'2. Inputs'!H261=0),"",IF('2. Inputs'!E261&lt;&gt;"Hourly rate",'2. Inputs'!G261/('2. Inputs'!F261/'2. Inputs'!$B$3),'2. Inputs'!H261*'2. Inputs'!$B$3*52))</f>
        <v/>
      </c>
      <c r="G261" s="63">
        <f>'2. Inputs'!I261+'2. Inputs'!J261</f>
        <v>0</v>
      </c>
      <c r="H261" s="65" t="e">
        <f>IF('2. Inputs'!D261&gt;0,'2. Inputs'!D261,Calculations!G261+Calculations!F261)</f>
        <v>#VALUE!</v>
      </c>
      <c r="I261" s="66">
        <f ca="1">(TODAY()-'2. Inputs'!K261)/365</f>
        <v>124.95616438356164</v>
      </c>
      <c r="J261" s="1" t="str">
        <f>IF(ISBLANK('2. Inputs'!K261),"n/a",IF(I261&lt;=5,"5 or less",IF(AND(I261&gt;5,I261&lt;=10),"&gt; 5 and &lt;= 10",IF(AND(I261&gt;10,I261&lt;=15),"&gt; 10 and &lt;=15",IF(I261&gt;15,"More than 15","")))))</f>
        <v>n/a</v>
      </c>
      <c r="K261" s="68"/>
      <c r="L261" s="68"/>
    </row>
    <row r="262" spans="1:12" x14ac:dyDescent="0.35">
      <c r="A262" s="1">
        <f>'2. Inputs'!A262</f>
        <v>0</v>
      </c>
      <c r="B262" s="1">
        <f>IF('3. Results'!$C$4="Yes",'2. Inputs'!B262,IF(D262="Yes","",'2. Inputs'!B262))</f>
        <v>0</v>
      </c>
      <c r="C262" s="61" t="b">
        <f t="shared" si="3"/>
        <v>0</v>
      </c>
      <c r="D262" s="61">
        <f>'2. Inputs'!L262</f>
        <v>0</v>
      </c>
      <c r="E262" s="67" t="e">
        <f>IF('2. Inputs'!E262="Hourly rate",'2. Inputs'!H262,'2. Inputs'!G262/52/'2. Inputs'!F262)</f>
        <v>#DIV/0!</v>
      </c>
      <c r="F262" s="63" t="str">
        <f>IF(AND('2. Inputs'!G262=0,'2. Inputs'!H262=0),"",IF('2. Inputs'!E262&lt;&gt;"Hourly rate",'2. Inputs'!G262/('2. Inputs'!F262/'2. Inputs'!$B$3),'2. Inputs'!H262*'2. Inputs'!$B$3*52))</f>
        <v/>
      </c>
      <c r="G262" s="63">
        <f>'2. Inputs'!I262+'2. Inputs'!J262</f>
        <v>0</v>
      </c>
      <c r="H262" s="65" t="e">
        <f>IF('2. Inputs'!D262&gt;0,'2. Inputs'!D262,Calculations!G262+Calculations!F262)</f>
        <v>#VALUE!</v>
      </c>
      <c r="I262" s="66">
        <f ca="1">(TODAY()-'2. Inputs'!K262)/365</f>
        <v>124.95616438356164</v>
      </c>
      <c r="J262" s="1" t="str">
        <f>IF(ISBLANK('2. Inputs'!K262),"n/a",IF(I262&lt;=5,"5 or less",IF(AND(I262&gt;5,I262&lt;=10),"&gt; 5 and &lt;= 10",IF(AND(I262&gt;10,I262&lt;=15),"&gt; 10 and &lt;=15",IF(I262&gt;15,"More than 15","")))))</f>
        <v>n/a</v>
      </c>
      <c r="K262" s="68"/>
      <c r="L262" s="68"/>
    </row>
    <row r="263" spans="1:12" x14ac:dyDescent="0.35">
      <c r="A263" s="1">
        <f>'2. Inputs'!A263</f>
        <v>0</v>
      </c>
      <c r="B263" s="1">
        <f>IF('3. Results'!$C$4="Yes",'2. Inputs'!B263,IF(D263="Yes","",'2. Inputs'!B263))</f>
        <v>0</v>
      </c>
      <c r="C263" s="61" t="b">
        <f t="shared" si="3"/>
        <v>0</v>
      </c>
      <c r="D263" s="61">
        <f>'2. Inputs'!L263</f>
        <v>0</v>
      </c>
      <c r="E263" s="67" t="e">
        <f>IF('2. Inputs'!E263="Hourly rate",'2. Inputs'!H263,'2. Inputs'!G263/52/'2. Inputs'!F263)</f>
        <v>#DIV/0!</v>
      </c>
      <c r="F263" s="63" t="str">
        <f>IF(AND('2. Inputs'!G263=0,'2. Inputs'!H263=0),"",IF('2. Inputs'!E263&lt;&gt;"Hourly rate",'2. Inputs'!G263/('2. Inputs'!F263/'2. Inputs'!$B$3),'2. Inputs'!H263*'2. Inputs'!$B$3*52))</f>
        <v/>
      </c>
      <c r="G263" s="63">
        <f>'2. Inputs'!I263+'2. Inputs'!J263</f>
        <v>0</v>
      </c>
      <c r="H263" s="65" t="e">
        <f>IF('2. Inputs'!D263&gt;0,'2. Inputs'!D263,Calculations!G263+Calculations!F263)</f>
        <v>#VALUE!</v>
      </c>
      <c r="I263" s="66">
        <f ca="1">(TODAY()-'2. Inputs'!K263)/365</f>
        <v>124.95616438356164</v>
      </c>
      <c r="J263" s="1" t="str">
        <f>IF(ISBLANK('2. Inputs'!K263),"n/a",IF(I263&lt;=5,"5 or less",IF(AND(I263&gt;5,I263&lt;=10),"&gt; 5 and &lt;= 10",IF(AND(I263&gt;10,I263&lt;=15),"&gt; 10 and &lt;=15",IF(I263&gt;15,"More than 15","")))))</f>
        <v>n/a</v>
      </c>
      <c r="K263" s="68"/>
      <c r="L263" s="68"/>
    </row>
    <row r="264" spans="1:12" x14ac:dyDescent="0.35">
      <c r="A264" s="1">
        <f>'2. Inputs'!A264</f>
        <v>0</v>
      </c>
      <c r="B264" s="1">
        <f>IF('3. Results'!$C$4="Yes",'2. Inputs'!B264,IF(D264="Yes","",'2. Inputs'!B264))</f>
        <v>0</v>
      </c>
      <c r="C264" s="61" t="b">
        <f t="shared" ref="C264:C327" si="4">IF(OR(B264="Women",B264="Men"),"Women and Men")</f>
        <v>0</v>
      </c>
      <c r="D264" s="61">
        <f>'2. Inputs'!L264</f>
        <v>0</v>
      </c>
      <c r="E264" s="67" t="e">
        <f>IF('2. Inputs'!E264="Hourly rate",'2. Inputs'!H264,'2. Inputs'!G264/52/'2. Inputs'!F264)</f>
        <v>#DIV/0!</v>
      </c>
      <c r="F264" s="63" t="str">
        <f>IF(AND('2. Inputs'!G264=0,'2. Inputs'!H264=0),"",IF('2. Inputs'!E264&lt;&gt;"Hourly rate",'2. Inputs'!G264/('2. Inputs'!F264/'2. Inputs'!$B$3),'2. Inputs'!H264*'2. Inputs'!$B$3*52))</f>
        <v/>
      </c>
      <c r="G264" s="63">
        <f>'2. Inputs'!I264+'2. Inputs'!J264</f>
        <v>0</v>
      </c>
      <c r="H264" s="65" t="e">
        <f>IF('2. Inputs'!D264&gt;0,'2. Inputs'!D264,Calculations!G264+Calculations!F264)</f>
        <v>#VALUE!</v>
      </c>
      <c r="I264" s="66">
        <f ca="1">(TODAY()-'2. Inputs'!K264)/365</f>
        <v>124.95616438356164</v>
      </c>
      <c r="J264" s="1" t="str">
        <f>IF(ISBLANK('2. Inputs'!K264),"n/a",IF(I264&lt;=5,"5 or less",IF(AND(I264&gt;5,I264&lt;=10),"&gt; 5 and &lt;= 10",IF(AND(I264&gt;10,I264&lt;=15),"&gt; 10 and &lt;=15",IF(I264&gt;15,"More than 15","")))))</f>
        <v>n/a</v>
      </c>
      <c r="K264" s="68"/>
      <c r="L264" s="68"/>
    </row>
    <row r="265" spans="1:12" x14ac:dyDescent="0.35">
      <c r="A265" s="1">
        <f>'2. Inputs'!A265</f>
        <v>0</v>
      </c>
      <c r="B265" s="1">
        <f>IF('3. Results'!$C$4="Yes",'2. Inputs'!B265,IF(D265="Yes","",'2. Inputs'!B265))</f>
        <v>0</v>
      </c>
      <c r="C265" s="61" t="b">
        <f t="shared" si="4"/>
        <v>0</v>
      </c>
      <c r="D265" s="61">
        <f>'2. Inputs'!L265</f>
        <v>0</v>
      </c>
      <c r="E265" s="67" t="e">
        <f>IF('2. Inputs'!E265="Hourly rate",'2. Inputs'!H265,'2. Inputs'!G265/52/'2. Inputs'!F265)</f>
        <v>#DIV/0!</v>
      </c>
      <c r="F265" s="63" t="str">
        <f>IF(AND('2. Inputs'!G265=0,'2. Inputs'!H265=0),"",IF('2. Inputs'!E265&lt;&gt;"Hourly rate",'2. Inputs'!G265/('2. Inputs'!F265/'2. Inputs'!$B$3),'2. Inputs'!H265*'2. Inputs'!$B$3*52))</f>
        <v/>
      </c>
      <c r="G265" s="63">
        <f>'2. Inputs'!I265+'2. Inputs'!J265</f>
        <v>0</v>
      </c>
      <c r="H265" s="65" t="e">
        <f>IF('2. Inputs'!D265&gt;0,'2. Inputs'!D265,Calculations!G265+Calculations!F265)</f>
        <v>#VALUE!</v>
      </c>
      <c r="I265" s="66">
        <f ca="1">(TODAY()-'2. Inputs'!K265)/365</f>
        <v>124.95616438356164</v>
      </c>
      <c r="J265" s="1" t="str">
        <f>IF(ISBLANK('2. Inputs'!K265),"n/a",IF(I265&lt;=5,"5 or less",IF(AND(I265&gt;5,I265&lt;=10),"&gt; 5 and &lt;= 10",IF(AND(I265&gt;10,I265&lt;=15),"&gt; 10 and &lt;=15",IF(I265&gt;15,"More than 15","")))))</f>
        <v>n/a</v>
      </c>
      <c r="K265" s="68"/>
      <c r="L265" s="68"/>
    </row>
    <row r="266" spans="1:12" x14ac:dyDescent="0.35">
      <c r="A266" s="1">
        <f>'2. Inputs'!A266</f>
        <v>0</v>
      </c>
      <c r="B266" s="1">
        <f>IF('3. Results'!$C$4="Yes",'2. Inputs'!B266,IF(D266="Yes","",'2. Inputs'!B266))</f>
        <v>0</v>
      </c>
      <c r="C266" s="61" t="b">
        <f t="shared" si="4"/>
        <v>0</v>
      </c>
      <c r="D266" s="61">
        <f>'2. Inputs'!L266</f>
        <v>0</v>
      </c>
      <c r="E266" s="67" t="e">
        <f>IF('2. Inputs'!E266="Hourly rate",'2. Inputs'!H266,'2. Inputs'!G266/52/'2. Inputs'!F266)</f>
        <v>#DIV/0!</v>
      </c>
      <c r="F266" s="63" t="str">
        <f>IF(AND('2. Inputs'!G266=0,'2. Inputs'!H266=0),"",IF('2. Inputs'!E266&lt;&gt;"Hourly rate",'2. Inputs'!G266/('2. Inputs'!F266/'2. Inputs'!$B$3),'2. Inputs'!H266*'2. Inputs'!$B$3*52))</f>
        <v/>
      </c>
      <c r="G266" s="63">
        <f>'2. Inputs'!I266+'2. Inputs'!J266</f>
        <v>0</v>
      </c>
      <c r="H266" s="65" t="e">
        <f>IF('2. Inputs'!D266&gt;0,'2. Inputs'!D266,Calculations!G266+Calculations!F266)</f>
        <v>#VALUE!</v>
      </c>
      <c r="I266" s="66">
        <f ca="1">(TODAY()-'2. Inputs'!K266)/365</f>
        <v>124.95616438356164</v>
      </c>
      <c r="J266" s="1" t="str">
        <f>IF(ISBLANK('2. Inputs'!K266),"n/a",IF(I266&lt;=5,"5 or less",IF(AND(I266&gt;5,I266&lt;=10),"&gt; 5 and &lt;= 10",IF(AND(I266&gt;10,I266&lt;=15),"&gt; 10 and &lt;=15",IF(I266&gt;15,"More than 15","")))))</f>
        <v>n/a</v>
      </c>
      <c r="K266" s="68"/>
      <c r="L266" s="68"/>
    </row>
    <row r="267" spans="1:12" x14ac:dyDescent="0.35">
      <c r="A267" s="1">
        <f>'2. Inputs'!A267</f>
        <v>0</v>
      </c>
      <c r="B267" s="1">
        <f>IF('3. Results'!$C$4="Yes",'2. Inputs'!B267,IF(D267="Yes","",'2. Inputs'!B267))</f>
        <v>0</v>
      </c>
      <c r="C267" s="61" t="b">
        <f t="shared" si="4"/>
        <v>0</v>
      </c>
      <c r="D267" s="61">
        <f>'2. Inputs'!L267</f>
        <v>0</v>
      </c>
      <c r="E267" s="67" t="e">
        <f>IF('2. Inputs'!E267="Hourly rate",'2. Inputs'!H267,'2. Inputs'!G267/52/'2. Inputs'!F267)</f>
        <v>#DIV/0!</v>
      </c>
      <c r="F267" s="63" t="str">
        <f>IF(AND('2. Inputs'!G267=0,'2. Inputs'!H267=0),"",IF('2. Inputs'!E267&lt;&gt;"Hourly rate",'2. Inputs'!G267/('2. Inputs'!F267/'2. Inputs'!$B$3),'2. Inputs'!H267*'2. Inputs'!$B$3*52))</f>
        <v/>
      </c>
      <c r="G267" s="63">
        <f>'2. Inputs'!I267+'2. Inputs'!J267</f>
        <v>0</v>
      </c>
      <c r="H267" s="65" t="e">
        <f>IF('2. Inputs'!D267&gt;0,'2. Inputs'!D267,Calculations!G267+Calculations!F267)</f>
        <v>#VALUE!</v>
      </c>
      <c r="I267" s="66">
        <f ca="1">(TODAY()-'2. Inputs'!K267)/365</f>
        <v>124.95616438356164</v>
      </c>
      <c r="J267" s="1" t="str">
        <f>IF(ISBLANK('2. Inputs'!K267),"n/a",IF(I267&lt;=5,"5 or less",IF(AND(I267&gt;5,I267&lt;=10),"&gt; 5 and &lt;= 10",IF(AND(I267&gt;10,I267&lt;=15),"&gt; 10 and &lt;=15",IF(I267&gt;15,"More than 15","")))))</f>
        <v>n/a</v>
      </c>
      <c r="K267" s="68"/>
      <c r="L267" s="68"/>
    </row>
    <row r="268" spans="1:12" x14ac:dyDescent="0.35">
      <c r="A268" s="1">
        <f>'2. Inputs'!A268</f>
        <v>0</v>
      </c>
      <c r="B268" s="1">
        <f>IF('3. Results'!$C$4="Yes",'2. Inputs'!B268,IF(D268="Yes","",'2. Inputs'!B268))</f>
        <v>0</v>
      </c>
      <c r="C268" s="61" t="b">
        <f t="shared" si="4"/>
        <v>0</v>
      </c>
      <c r="D268" s="61">
        <f>'2. Inputs'!L268</f>
        <v>0</v>
      </c>
      <c r="E268" s="67" t="e">
        <f>IF('2. Inputs'!E268="Hourly rate",'2. Inputs'!H268,'2. Inputs'!G268/52/'2. Inputs'!F268)</f>
        <v>#DIV/0!</v>
      </c>
      <c r="F268" s="63" t="str">
        <f>IF(AND('2. Inputs'!G268=0,'2. Inputs'!H268=0),"",IF('2. Inputs'!E268&lt;&gt;"Hourly rate",'2. Inputs'!G268/('2. Inputs'!F268/'2. Inputs'!$B$3),'2. Inputs'!H268*'2. Inputs'!$B$3*52))</f>
        <v/>
      </c>
      <c r="G268" s="63">
        <f>'2. Inputs'!I268+'2. Inputs'!J268</f>
        <v>0</v>
      </c>
      <c r="H268" s="65" t="e">
        <f>IF('2. Inputs'!D268&gt;0,'2. Inputs'!D268,Calculations!G268+Calculations!F268)</f>
        <v>#VALUE!</v>
      </c>
      <c r="I268" s="66">
        <f ca="1">(TODAY()-'2. Inputs'!K268)/365</f>
        <v>124.95616438356164</v>
      </c>
      <c r="J268" s="1" t="str">
        <f>IF(ISBLANK('2. Inputs'!K268),"n/a",IF(I268&lt;=5,"5 or less",IF(AND(I268&gt;5,I268&lt;=10),"&gt; 5 and &lt;= 10",IF(AND(I268&gt;10,I268&lt;=15),"&gt; 10 and &lt;=15",IF(I268&gt;15,"More than 15","")))))</f>
        <v>n/a</v>
      </c>
      <c r="K268" s="68"/>
      <c r="L268" s="68"/>
    </row>
    <row r="269" spans="1:12" x14ac:dyDescent="0.35">
      <c r="A269" s="1">
        <f>'2. Inputs'!A269</f>
        <v>0</v>
      </c>
      <c r="B269" s="1">
        <f>IF('3. Results'!$C$4="Yes",'2. Inputs'!B269,IF(D269="Yes","",'2. Inputs'!B269))</f>
        <v>0</v>
      </c>
      <c r="C269" s="61" t="b">
        <f t="shared" si="4"/>
        <v>0</v>
      </c>
      <c r="D269" s="61">
        <f>'2. Inputs'!L269</f>
        <v>0</v>
      </c>
      <c r="E269" s="67" t="e">
        <f>IF('2. Inputs'!E269="Hourly rate",'2. Inputs'!H269,'2. Inputs'!G269/52/'2. Inputs'!F269)</f>
        <v>#DIV/0!</v>
      </c>
      <c r="F269" s="63" t="str">
        <f>IF(AND('2. Inputs'!G269=0,'2. Inputs'!H269=0),"",IF('2. Inputs'!E269&lt;&gt;"Hourly rate",'2. Inputs'!G269/('2. Inputs'!F269/'2. Inputs'!$B$3),'2. Inputs'!H269*'2. Inputs'!$B$3*52))</f>
        <v/>
      </c>
      <c r="G269" s="63">
        <f>'2. Inputs'!I269+'2. Inputs'!J269</f>
        <v>0</v>
      </c>
      <c r="H269" s="65" t="e">
        <f>IF('2. Inputs'!D269&gt;0,'2. Inputs'!D269,Calculations!G269+Calculations!F269)</f>
        <v>#VALUE!</v>
      </c>
      <c r="I269" s="66">
        <f ca="1">(TODAY()-'2. Inputs'!K269)/365</f>
        <v>124.95616438356164</v>
      </c>
      <c r="J269" s="1" t="str">
        <f>IF(ISBLANK('2. Inputs'!K269),"n/a",IF(I269&lt;=5,"5 or less",IF(AND(I269&gt;5,I269&lt;=10),"&gt; 5 and &lt;= 10",IF(AND(I269&gt;10,I269&lt;=15),"&gt; 10 and &lt;=15",IF(I269&gt;15,"More than 15","")))))</f>
        <v>n/a</v>
      </c>
      <c r="K269" s="68"/>
      <c r="L269" s="68"/>
    </row>
    <row r="270" spans="1:12" x14ac:dyDescent="0.35">
      <c r="A270" s="1">
        <f>'2. Inputs'!A270</f>
        <v>0</v>
      </c>
      <c r="B270" s="1">
        <f>IF('3. Results'!$C$4="Yes",'2. Inputs'!B270,IF(D270="Yes","",'2. Inputs'!B270))</f>
        <v>0</v>
      </c>
      <c r="C270" s="61" t="b">
        <f t="shared" si="4"/>
        <v>0</v>
      </c>
      <c r="D270" s="61">
        <f>'2. Inputs'!L270</f>
        <v>0</v>
      </c>
      <c r="E270" s="67" t="e">
        <f>IF('2. Inputs'!E270="Hourly rate",'2. Inputs'!H270,'2. Inputs'!G270/52/'2. Inputs'!F270)</f>
        <v>#DIV/0!</v>
      </c>
      <c r="F270" s="63" t="str">
        <f>IF(AND('2. Inputs'!G270=0,'2. Inputs'!H270=0),"",IF('2. Inputs'!E270&lt;&gt;"Hourly rate",'2. Inputs'!G270/('2. Inputs'!F270/'2. Inputs'!$B$3),'2. Inputs'!H270*'2. Inputs'!$B$3*52))</f>
        <v/>
      </c>
      <c r="G270" s="63">
        <f>'2. Inputs'!I270+'2. Inputs'!J270</f>
        <v>0</v>
      </c>
      <c r="H270" s="65" t="e">
        <f>IF('2. Inputs'!D270&gt;0,'2. Inputs'!D270,Calculations!G270+Calculations!F270)</f>
        <v>#VALUE!</v>
      </c>
      <c r="I270" s="66">
        <f ca="1">(TODAY()-'2. Inputs'!K270)/365</f>
        <v>124.95616438356164</v>
      </c>
      <c r="J270" s="1" t="str">
        <f>IF(ISBLANK('2. Inputs'!K270),"n/a",IF(I270&lt;=5,"5 or less",IF(AND(I270&gt;5,I270&lt;=10),"&gt; 5 and &lt;= 10",IF(AND(I270&gt;10,I270&lt;=15),"&gt; 10 and &lt;=15",IF(I270&gt;15,"More than 15","")))))</f>
        <v>n/a</v>
      </c>
      <c r="K270" s="68"/>
      <c r="L270" s="68"/>
    </row>
    <row r="271" spans="1:12" x14ac:dyDescent="0.35">
      <c r="A271" s="1">
        <f>'2. Inputs'!A271</f>
        <v>0</v>
      </c>
      <c r="B271" s="1">
        <f>IF('3. Results'!$C$4="Yes",'2. Inputs'!B271,IF(D271="Yes","",'2. Inputs'!B271))</f>
        <v>0</v>
      </c>
      <c r="C271" s="61" t="b">
        <f t="shared" si="4"/>
        <v>0</v>
      </c>
      <c r="D271" s="61">
        <f>'2. Inputs'!L271</f>
        <v>0</v>
      </c>
      <c r="E271" s="67" t="e">
        <f>IF('2. Inputs'!E271="Hourly rate",'2. Inputs'!H271,'2. Inputs'!G271/52/'2. Inputs'!F271)</f>
        <v>#DIV/0!</v>
      </c>
      <c r="F271" s="63" t="str">
        <f>IF(AND('2. Inputs'!G271=0,'2. Inputs'!H271=0),"",IF('2. Inputs'!E271&lt;&gt;"Hourly rate",'2. Inputs'!G271/('2. Inputs'!F271/'2. Inputs'!$B$3),'2. Inputs'!H271*'2. Inputs'!$B$3*52))</f>
        <v/>
      </c>
      <c r="G271" s="63">
        <f>'2. Inputs'!I271+'2. Inputs'!J271</f>
        <v>0</v>
      </c>
      <c r="H271" s="65" t="e">
        <f>IF('2. Inputs'!D271&gt;0,'2. Inputs'!D271,Calculations!G271+Calculations!F271)</f>
        <v>#VALUE!</v>
      </c>
      <c r="I271" s="66">
        <f ca="1">(TODAY()-'2. Inputs'!K271)/365</f>
        <v>124.95616438356164</v>
      </c>
      <c r="J271" s="1" t="str">
        <f>IF(ISBLANK('2. Inputs'!K271),"n/a",IF(I271&lt;=5,"5 or less",IF(AND(I271&gt;5,I271&lt;=10),"&gt; 5 and &lt;= 10",IF(AND(I271&gt;10,I271&lt;=15),"&gt; 10 and &lt;=15",IF(I271&gt;15,"More than 15","")))))</f>
        <v>n/a</v>
      </c>
      <c r="K271" s="68"/>
      <c r="L271" s="68"/>
    </row>
    <row r="272" spans="1:12" x14ac:dyDescent="0.35">
      <c r="A272" s="1">
        <f>'2. Inputs'!A272</f>
        <v>0</v>
      </c>
      <c r="B272" s="1">
        <f>IF('3. Results'!$C$4="Yes",'2. Inputs'!B272,IF(D272="Yes","",'2. Inputs'!B272))</f>
        <v>0</v>
      </c>
      <c r="C272" s="61" t="b">
        <f t="shared" si="4"/>
        <v>0</v>
      </c>
      <c r="D272" s="61">
        <f>'2. Inputs'!L272</f>
        <v>0</v>
      </c>
      <c r="E272" s="67" t="e">
        <f>IF('2. Inputs'!E272="Hourly rate",'2. Inputs'!H272,'2. Inputs'!G272/52/'2. Inputs'!F272)</f>
        <v>#DIV/0!</v>
      </c>
      <c r="F272" s="63" t="str">
        <f>IF(AND('2. Inputs'!G272=0,'2. Inputs'!H272=0),"",IF('2. Inputs'!E272&lt;&gt;"Hourly rate",'2. Inputs'!G272/('2. Inputs'!F272/'2. Inputs'!$B$3),'2. Inputs'!H272*'2. Inputs'!$B$3*52))</f>
        <v/>
      </c>
      <c r="G272" s="63">
        <f>'2. Inputs'!I272+'2. Inputs'!J272</f>
        <v>0</v>
      </c>
      <c r="H272" s="65" t="e">
        <f>IF('2. Inputs'!D272&gt;0,'2. Inputs'!D272,Calculations!G272+Calculations!F272)</f>
        <v>#VALUE!</v>
      </c>
      <c r="I272" s="66">
        <f ca="1">(TODAY()-'2. Inputs'!K272)/365</f>
        <v>124.95616438356164</v>
      </c>
      <c r="J272" s="1" t="str">
        <f>IF(ISBLANK('2. Inputs'!K272),"n/a",IF(I272&lt;=5,"5 or less",IF(AND(I272&gt;5,I272&lt;=10),"&gt; 5 and &lt;= 10",IF(AND(I272&gt;10,I272&lt;=15),"&gt; 10 and &lt;=15",IF(I272&gt;15,"More than 15","")))))</f>
        <v>n/a</v>
      </c>
      <c r="K272" s="68"/>
      <c r="L272" s="68"/>
    </row>
    <row r="273" spans="1:12" x14ac:dyDescent="0.35">
      <c r="A273" s="1">
        <f>'2. Inputs'!A273</f>
        <v>0</v>
      </c>
      <c r="B273" s="1">
        <f>IF('3. Results'!$C$4="Yes",'2. Inputs'!B273,IF(D273="Yes","",'2. Inputs'!B273))</f>
        <v>0</v>
      </c>
      <c r="C273" s="61" t="b">
        <f t="shared" si="4"/>
        <v>0</v>
      </c>
      <c r="D273" s="61">
        <f>'2. Inputs'!L273</f>
        <v>0</v>
      </c>
      <c r="E273" s="67" t="e">
        <f>IF('2. Inputs'!E273="Hourly rate",'2. Inputs'!H273,'2. Inputs'!G273/52/'2. Inputs'!F273)</f>
        <v>#DIV/0!</v>
      </c>
      <c r="F273" s="63" t="str">
        <f>IF(AND('2. Inputs'!G273=0,'2. Inputs'!H273=0),"",IF('2. Inputs'!E273&lt;&gt;"Hourly rate",'2. Inputs'!G273/('2. Inputs'!F273/'2. Inputs'!$B$3),'2. Inputs'!H273*'2. Inputs'!$B$3*52))</f>
        <v/>
      </c>
      <c r="G273" s="63">
        <f>'2. Inputs'!I273+'2. Inputs'!J273</f>
        <v>0</v>
      </c>
      <c r="H273" s="65" t="e">
        <f>IF('2. Inputs'!D273&gt;0,'2. Inputs'!D273,Calculations!G273+Calculations!F273)</f>
        <v>#VALUE!</v>
      </c>
      <c r="I273" s="66">
        <f ca="1">(TODAY()-'2. Inputs'!K273)/365</f>
        <v>124.95616438356164</v>
      </c>
      <c r="J273" s="1" t="str">
        <f>IF(ISBLANK('2. Inputs'!K273),"n/a",IF(I273&lt;=5,"5 or less",IF(AND(I273&gt;5,I273&lt;=10),"&gt; 5 and &lt;= 10",IF(AND(I273&gt;10,I273&lt;=15),"&gt; 10 and &lt;=15",IF(I273&gt;15,"More than 15","")))))</f>
        <v>n/a</v>
      </c>
      <c r="K273" s="68"/>
      <c r="L273" s="68"/>
    </row>
    <row r="274" spans="1:12" x14ac:dyDescent="0.35">
      <c r="A274" s="1">
        <f>'2. Inputs'!A274</f>
        <v>0</v>
      </c>
      <c r="B274" s="1">
        <f>IF('3. Results'!$C$4="Yes",'2. Inputs'!B274,IF(D274="Yes","",'2. Inputs'!B274))</f>
        <v>0</v>
      </c>
      <c r="C274" s="61" t="b">
        <f t="shared" si="4"/>
        <v>0</v>
      </c>
      <c r="D274" s="61">
        <f>'2. Inputs'!L274</f>
        <v>0</v>
      </c>
      <c r="E274" s="67" t="e">
        <f>IF('2. Inputs'!E274="Hourly rate",'2. Inputs'!H274,'2. Inputs'!G274/52/'2. Inputs'!F274)</f>
        <v>#DIV/0!</v>
      </c>
      <c r="F274" s="63" t="str">
        <f>IF(AND('2. Inputs'!G274=0,'2. Inputs'!H274=0),"",IF('2. Inputs'!E274&lt;&gt;"Hourly rate",'2. Inputs'!G274/('2. Inputs'!F274/'2. Inputs'!$B$3),'2. Inputs'!H274*'2. Inputs'!$B$3*52))</f>
        <v/>
      </c>
      <c r="G274" s="63">
        <f>'2. Inputs'!I274+'2. Inputs'!J274</f>
        <v>0</v>
      </c>
      <c r="H274" s="65" t="e">
        <f>IF('2. Inputs'!D274&gt;0,'2. Inputs'!D274,Calculations!G274+Calculations!F274)</f>
        <v>#VALUE!</v>
      </c>
      <c r="I274" s="66">
        <f ca="1">(TODAY()-'2. Inputs'!K274)/365</f>
        <v>124.95616438356164</v>
      </c>
      <c r="J274" s="1" t="str">
        <f>IF(ISBLANK('2. Inputs'!K274),"n/a",IF(I274&lt;=5,"5 or less",IF(AND(I274&gt;5,I274&lt;=10),"&gt; 5 and &lt;= 10",IF(AND(I274&gt;10,I274&lt;=15),"&gt; 10 and &lt;=15",IF(I274&gt;15,"More than 15","")))))</f>
        <v>n/a</v>
      </c>
      <c r="K274" s="68"/>
      <c r="L274" s="68"/>
    </row>
    <row r="275" spans="1:12" x14ac:dyDescent="0.35">
      <c r="A275" s="1">
        <f>'2. Inputs'!A275</f>
        <v>0</v>
      </c>
      <c r="B275" s="1">
        <f>IF('3. Results'!$C$4="Yes",'2. Inputs'!B275,IF(D275="Yes","",'2. Inputs'!B275))</f>
        <v>0</v>
      </c>
      <c r="C275" s="61" t="b">
        <f t="shared" si="4"/>
        <v>0</v>
      </c>
      <c r="D275" s="61">
        <f>'2. Inputs'!L275</f>
        <v>0</v>
      </c>
      <c r="E275" s="67" t="e">
        <f>IF('2. Inputs'!E275="Hourly rate",'2. Inputs'!H275,'2. Inputs'!G275/52/'2. Inputs'!F275)</f>
        <v>#DIV/0!</v>
      </c>
      <c r="F275" s="63" t="str">
        <f>IF(AND('2. Inputs'!G275=0,'2. Inputs'!H275=0),"",IF('2. Inputs'!E275&lt;&gt;"Hourly rate",'2. Inputs'!G275/('2. Inputs'!F275/'2. Inputs'!$B$3),'2. Inputs'!H275*'2. Inputs'!$B$3*52))</f>
        <v/>
      </c>
      <c r="G275" s="63">
        <f>'2. Inputs'!I275+'2. Inputs'!J275</f>
        <v>0</v>
      </c>
      <c r="H275" s="65" t="e">
        <f>IF('2. Inputs'!D275&gt;0,'2. Inputs'!D275,Calculations!G275+Calculations!F275)</f>
        <v>#VALUE!</v>
      </c>
      <c r="I275" s="66">
        <f ca="1">(TODAY()-'2. Inputs'!K275)/365</f>
        <v>124.95616438356164</v>
      </c>
      <c r="J275" s="1" t="str">
        <f>IF(ISBLANK('2. Inputs'!K275),"n/a",IF(I275&lt;=5,"5 or less",IF(AND(I275&gt;5,I275&lt;=10),"&gt; 5 and &lt;= 10",IF(AND(I275&gt;10,I275&lt;=15),"&gt; 10 and &lt;=15",IF(I275&gt;15,"More than 15","")))))</f>
        <v>n/a</v>
      </c>
      <c r="K275" s="68"/>
      <c r="L275" s="68"/>
    </row>
    <row r="276" spans="1:12" x14ac:dyDescent="0.35">
      <c r="A276" s="1">
        <f>'2. Inputs'!A276</f>
        <v>0</v>
      </c>
      <c r="B276" s="1">
        <f>IF('3. Results'!$C$4="Yes",'2. Inputs'!B276,IF(D276="Yes","",'2. Inputs'!B276))</f>
        <v>0</v>
      </c>
      <c r="C276" s="61" t="b">
        <f t="shared" si="4"/>
        <v>0</v>
      </c>
      <c r="D276" s="61">
        <f>'2. Inputs'!L276</f>
        <v>0</v>
      </c>
      <c r="E276" s="67" t="e">
        <f>IF('2. Inputs'!E276="Hourly rate",'2. Inputs'!H276,'2. Inputs'!G276/52/'2. Inputs'!F276)</f>
        <v>#DIV/0!</v>
      </c>
      <c r="F276" s="63" t="str">
        <f>IF(AND('2. Inputs'!G276=0,'2. Inputs'!H276=0),"",IF('2. Inputs'!E276&lt;&gt;"Hourly rate",'2. Inputs'!G276/('2. Inputs'!F276/'2. Inputs'!$B$3),'2. Inputs'!H276*'2. Inputs'!$B$3*52))</f>
        <v/>
      </c>
      <c r="G276" s="63">
        <f>'2. Inputs'!I276+'2. Inputs'!J276</f>
        <v>0</v>
      </c>
      <c r="H276" s="65" t="e">
        <f>IF('2. Inputs'!D276&gt;0,'2. Inputs'!D276,Calculations!G276+Calculations!F276)</f>
        <v>#VALUE!</v>
      </c>
      <c r="I276" s="66">
        <f ca="1">(TODAY()-'2. Inputs'!K276)/365</f>
        <v>124.95616438356164</v>
      </c>
      <c r="J276" s="1" t="str">
        <f>IF(ISBLANK('2. Inputs'!K276),"n/a",IF(I276&lt;=5,"5 or less",IF(AND(I276&gt;5,I276&lt;=10),"&gt; 5 and &lt;= 10",IF(AND(I276&gt;10,I276&lt;=15),"&gt; 10 and &lt;=15",IF(I276&gt;15,"More than 15","")))))</f>
        <v>n/a</v>
      </c>
      <c r="K276" s="68"/>
      <c r="L276" s="68"/>
    </row>
    <row r="277" spans="1:12" x14ac:dyDescent="0.35">
      <c r="A277" s="1">
        <f>'2. Inputs'!A277</f>
        <v>0</v>
      </c>
      <c r="B277" s="1">
        <f>IF('3. Results'!$C$4="Yes",'2. Inputs'!B277,IF(D277="Yes","",'2. Inputs'!B277))</f>
        <v>0</v>
      </c>
      <c r="C277" s="61" t="b">
        <f t="shared" si="4"/>
        <v>0</v>
      </c>
      <c r="D277" s="61">
        <f>'2. Inputs'!L277</f>
        <v>0</v>
      </c>
      <c r="E277" s="67" t="e">
        <f>IF('2. Inputs'!E277="Hourly rate",'2. Inputs'!H277,'2. Inputs'!G277/52/'2. Inputs'!F277)</f>
        <v>#DIV/0!</v>
      </c>
      <c r="F277" s="63" t="str">
        <f>IF(AND('2. Inputs'!G277=0,'2. Inputs'!H277=0),"",IF('2. Inputs'!E277&lt;&gt;"Hourly rate",'2. Inputs'!G277/('2. Inputs'!F277/'2. Inputs'!$B$3),'2. Inputs'!H277*'2. Inputs'!$B$3*52))</f>
        <v/>
      </c>
      <c r="G277" s="63">
        <f>'2. Inputs'!I277+'2. Inputs'!J277</f>
        <v>0</v>
      </c>
      <c r="H277" s="65" t="e">
        <f>IF('2. Inputs'!D277&gt;0,'2. Inputs'!D277,Calculations!G277+Calculations!F277)</f>
        <v>#VALUE!</v>
      </c>
      <c r="I277" s="66">
        <f ca="1">(TODAY()-'2. Inputs'!K277)/365</f>
        <v>124.95616438356164</v>
      </c>
      <c r="J277" s="1" t="str">
        <f>IF(ISBLANK('2. Inputs'!K277),"n/a",IF(I277&lt;=5,"5 or less",IF(AND(I277&gt;5,I277&lt;=10),"&gt; 5 and &lt;= 10",IF(AND(I277&gt;10,I277&lt;=15),"&gt; 10 and &lt;=15",IF(I277&gt;15,"More than 15","")))))</f>
        <v>n/a</v>
      </c>
      <c r="K277" s="68"/>
      <c r="L277" s="68"/>
    </row>
    <row r="278" spans="1:12" x14ac:dyDescent="0.35">
      <c r="A278" s="1">
        <f>'2. Inputs'!A278</f>
        <v>0</v>
      </c>
      <c r="B278" s="1">
        <f>IF('3. Results'!$C$4="Yes",'2. Inputs'!B278,IF(D278="Yes","",'2. Inputs'!B278))</f>
        <v>0</v>
      </c>
      <c r="C278" s="61" t="b">
        <f t="shared" si="4"/>
        <v>0</v>
      </c>
      <c r="D278" s="61">
        <f>'2. Inputs'!L278</f>
        <v>0</v>
      </c>
      <c r="E278" s="67" t="e">
        <f>IF('2. Inputs'!E278="Hourly rate",'2. Inputs'!H278,'2. Inputs'!G278/52/'2. Inputs'!F278)</f>
        <v>#DIV/0!</v>
      </c>
      <c r="F278" s="63" t="str">
        <f>IF(AND('2. Inputs'!G278=0,'2. Inputs'!H278=0),"",IF('2. Inputs'!E278&lt;&gt;"Hourly rate",'2. Inputs'!G278/('2. Inputs'!F278/'2. Inputs'!$B$3),'2. Inputs'!H278*'2. Inputs'!$B$3*52))</f>
        <v/>
      </c>
      <c r="G278" s="63">
        <f>'2. Inputs'!I278+'2. Inputs'!J278</f>
        <v>0</v>
      </c>
      <c r="H278" s="65" t="e">
        <f>IF('2. Inputs'!D278&gt;0,'2. Inputs'!D278,Calculations!G278+Calculations!F278)</f>
        <v>#VALUE!</v>
      </c>
      <c r="I278" s="66">
        <f ca="1">(TODAY()-'2. Inputs'!K278)/365</f>
        <v>124.95616438356164</v>
      </c>
      <c r="J278" s="1" t="str">
        <f>IF(ISBLANK('2. Inputs'!K278),"n/a",IF(I278&lt;=5,"5 or less",IF(AND(I278&gt;5,I278&lt;=10),"&gt; 5 and &lt;= 10",IF(AND(I278&gt;10,I278&lt;=15),"&gt; 10 and &lt;=15",IF(I278&gt;15,"More than 15","")))))</f>
        <v>n/a</v>
      </c>
      <c r="K278" s="68"/>
      <c r="L278" s="68"/>
    </row>
    <row r="279" spans="1:12" x14ac:dyDescent="0.35">
      <c r="A279" s="1">
        <f>'2. Inputs'!A279</f>
        <v>0</v>
      </c>
      <c r="B279" s="1">
        <f>IF('3. Results'!$C$4="Yes",'2. Inputs'!B279,IF(D279="Yes","",'2. Inputs'!B279))</f>
        <v>0</v>
      </c>
      <c r="C279" s="61" t="b">
        <f t="shared" si="4"/>
        <v>0</v>
      </c>
      <c r="D279" s="61">
        <f>'2. Inputs'!L279</f>
        <v>0</v>
      </c>
      <c r="E279" s="67" t="e">
        <f>IF('2. Inputs'!E279="Hourly rate",'2. Inputs'!H279,'2. Inputs'!G279/52/'2. Inputs'!F279)</f>
        <v>#DIV/0!</v>
      </c>
      <c r="F279" s="63" t="str">
        <f>IF(AND('2. Inputs'!G279=0,'2. Inputs'!H279=0),"",IF('2. Inputs'!E279&lt;&gt;"Hourly rate",'2. Inputs'!G279/('2. Inputs'!F279/'2. Inputs'!$B$3),'2. Inputs'!H279*'2. Inputs'!$B$3*52))</f>
        <v/>
      </c>
      <c r="G279" s="63">
        <f>'2. Inputs'!I279+'2. Inputs'!J279</f>
        <v>0</v>
      </c>
      <c r="H279" s="65" t="e">
        <f>IF('2. Inputs'!D279&gt;0,'2. Inputs'!D279,Calculations!G279+Calculations!F279)</f>
        <v>#VALUE!</v>
      </c>
      <c r="I279" s="66">
        <f ca="1">(TODAY()-'2. Inputs'!K279)/365</f>
        <v>124.95616438356164</v>
      </c>
      <c r="J279" s="1" t="str">
        <f>IF(ISBLANK('2. Inputs'!K279),"n/a",IF(I279&lt;=5,"5 or less",IF(AND(I279&gt;5,I279&lt;=10),"&gt; 5 and &lt;= 10",IF(AND(I279&gt;10,I279&lt;=15),"&gt; 10 and &lt;=15",IF(I279&gt;15,"More than 15","")))))</f>
        <v>n/a</v>
      </c>
      <c r="K279" s="68"/>
      <c r="L279" s="68"/>
    </row>
    <row r="280" spans="1:12" x14ac:dyDescent="0.35">
      <c r="A280" s="1">
        <f>'2. Inputs'!A280</f>
        <v>0</v>
      </c>
      <c r="B280" s="1">
        <f>IF('3. Results'!$C$4="Yes",'2. Inputs'!B280,IF(D280="Yes","",'2. Inputs'!B280))</f>
        <v>0</v>
      </c>
      <c r="C280" s="61" t="b">
        <f t="shared" si="4"/>
        <v>0</v>
      </c>
      <c r="D280" s="61">
        <f>'2. Inputs'!L280</f>
        <v>0</v>
      </c>
      <c r="E280" s="67" t="e">
        <f>IF('2. Inputs'!E280="Hourly rate",'2. Inputs'!H280,'2. Inputs'!G280/52/'2. Inputs'!F280)</f>
        <v>#DIV/0!</v>
      </c>
      <c r="F280" s="63" t="str">
        <f>IF(AND('2. Inputs'!G280=0,'2. Inputs'!H280=0),"",IF('2. Inputs'!E280&lt;&gt;"Hourly rate",'2. Inputs'!G280/('2. Inputs'!F280/'2. Inputs'!$B$3),'2. Inputs'!H280*'2. Inputs'!$B$3*52))</f>
        <v/>
      </c>
      <c r="G280" s="63">
        <f>'2. Inputs'!I280+'2. Inputs'!J280</f>
        <v>0</v>
      </c>
      <c r="H280" s="65" t="e">
        <f>IF('2. Inputs'!D280&gt;0,'2. Inputs'!D280,Calculations!G280+Calculations!F280)</f>
        <v>#VALUE!</v>
      </c>
      <c r="I280" s="66">
        <f ca="1">(TODAY()-'2. Inputs'!K280)/365</f>
        <v>124.95616438356164</v>
      </c>
      <c r="J280" s="1" t="str">
        <f>IF(ISBLANK('2. Inputs'!K280),"n/a",IF(I280&lt;=5,"5 or less",IF(AND(I280&gt;5,I280&lt;=10),"&gt; 5 and &lt;= 10",IF(AND(I280&gt;10,I280&lt;=15),"&gt; 10 and &lt;=15",IF(I280&gt;15,"More than 15","")))))</f>
        <v>n/a</v>
      </c>
      <c r="K280" s="68"/>
      <c r="L280" s="68"/>
    </row>
    <row r="281" spans="1:12" x14ac:dyDescent="0.35">
      <c r="A281" s="1">
        <f>'2. Inputs'!A281</f>
        <v>0</v>
      </c>
      <c r="B281" s="1">
        <f>IF('3. Results'!$C$4="Yes",'2. Inputs'!B281,IF(D281="Yes","",'2. Inputs'!B281))</f>
        <v>0</v>
      </c>
      <c r="C281" s="61" t="b">
        <f t="shared" si="4"/>
        <v>0</v>
      </c>
      <c r="D281" s="61">
        <f>'2. Inputs'!L281</f>
        <v>0</v>
      </c>
      <c r="E281" s="67" t="e">
        <f>IF('2. Inputs'!E281="Hourly rate",'2. Inputs'!H281,'2. Inputs'!G281/52/'2. Inputs'!F281)</f>
        <v>#DIV/0!</v>
      </c>
      <c r="F281" s="63" t="str">
        <f>IF(AND('2. Inputs'!G281=0,'2. Inputs'!H281=0),"",IF('2. Inputs'!E281&lt;&gt;"Hourly rate",'2. Inputs'!G281/('2. Inputs'!F281/'2. Inputs'!$B$3),'2. Inputs'!H281*'2. Inputs'!$B$3*52))</f>
        <v/>
      </c>
      <c r="G281" s="63">
        <f>'2. Inputs'!I281+'2. Inputs'!J281</f>
        <v>0</v>
      </c>
      <c r="H281" s="65" t="e">
        <f>IF('2. Inputs'!D281&gt;0,'2. Inputs'!D281,Calculations!G281+Calculations!F281)</f>
        <v>#VALUE!</v>
      </c>
      <c r="I281" s="66">
        <f ca="1">(TODAY()-'2. Inputs'!K281)/365</f>
        <v>124.95616438356164</v>
      </c>
      <c r="J281" s="1" t="str">
        <f>IF(ISBLANK('2. Inputs'!K281),"n/a",IF(I281&lt;=5,"5 or less",IF(AND(I281&gt;5,I281&lt;=10),"&gt; 5 and &lt;= 10",IF(AND(I281&gt;10,I281&lt;=15),"&gt; 10 and &lt;=15",IF(I281&gt;15,"More than 15","")))))</f>
        <v>n/a</v>
      </c>
      <c r="K281" s="68"/>
      <c r="L281" s="68"/>
    </row>
    <row r="282" spans="1:12" x14ac:dyDescent="0.35">
      <c r="A282" s="1">
        <f>'2. Inputs'!A282</f>
        <v>0</v>
      </c>
      <c r="B282" s="1">
        <f>IF('3. Results'!$C$4="Yes",'2. Inputs'!B282,IF(D282="Yes","",'2. Inputs'!B282))</f>
        <v>0</v>
      </c>
      <c r="C282" s="61" t="b">
        <f t="shared" si="4"/>
        <v>0</v>
      </c>
      <c r="D282" s="61">
        <f>'2. Inputs'!L282</f>
        <v>0</v>
      </c>
      <c r="E282" s="67" t="e">
        <f>IF('2. Inputs'!E282="Hourly rate",'2. Inputs'!H282,'2. Inputs'!G282/52/'2. Inputs'!F282)</f>
        <v>#DIV/0!</v>
      </c>
      <c r="F282" s="63" t="str">
        <f>IF(AND('2. Inputs'!G282=0,'2. Inputs'!H282=0),"",IF('2. Inputs'!E282&lt;&gt;"Hourly rate",'2. Inputs'!G282/('2. Inputs'!F282/'2. Inputs'!$B$3),'2. Inputs'!H282*'2. Inputs'!$B$3*52))</f>
        <v/>
      </c>
      <c r="G282" s="63">
        <f>'2. Inputs'!I282+'2. Inputs'!J282</f>
        <v>0</v>
      </c>
      <c r="H282" s="65" t="e">
        <f>IF('2. Inputs'!D282&gt;0,'2. Inputs'!D282,Calculations!G282+Calculations!F282)</f>
        <v>#VALUE!</v>
      </c>
      <c r="I282" s="66">
        <f ca="1">(TODAY()-'2. Inputs'!K282)/365</f>
        <v>124.95616438356164</v>
      </c>
      <c r="J282" s="1" t="str">
        <f>IF(ISBLANK('2. Inputs'!K282),"n/a",IF(I282&lt;=5,"5 or less",IF(AND(I282&gt;5,I282&lt;=10),"&gt; 5 and &lt;= 10",IF(AND(I282&gt;10,I282&lt;=15),"&gt; 10 and &lt;=15",IF(I282&gt;15,"More than 15","")))))</f>
        <v>n/a</v>
      </c>
      <c r="K282" s="68"/>
      <c r="L282" s="68"/>
    </row>
    <row r="283" spans="1:12" x14ac:dyDescent="0.35">
      <c r="A283" s="1">
        <f>'2. Inputs'!A283</f>
        <v>0</v>
      </c>
      <c r="B283" s="1">
        <f>IF('3. Results'!$C$4="Yes",'2. Inputs'!B283,IF(D283="Yes","",'2. Inputs'!B283))</f>
        <v>0</v>
      </c>
      <c r="C283" s="61" t="b">
        <f t="shared" si="4"/>
        <v>0</v>
      </c>
      <c r="D283" s="61">
        <f>'2. Inputs'!L283</f>
        <v>0</v>
      </c>
      <c r="E283" s="67" t="e">
        <f>IF('2. Inputs'!E283="Hourly rate",'2. Inputs'!H283,'2. Inputs'!G283/52/'2. Inputs'!F283)</f>
        <v>#DIV/0!</v>
      </c>
      <c r="F283" s="63" t="str">
        <f>IF(AND('2. Inputs'!G283=0,'2. Inputs'!H283=0),"",IF('2. Inputs'!E283&lt;&gt;"Hourly rate",'2. Inputs'!G283/('2. Inputs'!F283/'2. Inputs'!$B$3),'2. Inputs'!H283*'2. Inputs'!$B$3*52))</f>
        <v/>
      </c>
      <c r="G283" s="63">
        <f>'2. Inputs'!I283+'2. Inputs'!J283</f>
        <v>0</v>
      </c>
      <c r="H283" s="65" t="e">
        <f>IF('2. Inputs'!D283&gt;0,'2. Inputs'!D283,Calculations!G283+Calculations!F283)</f>
        <v>#VALUE!</v>
      </c>
      <c r="I283" s="66">
        <f ca="1">(TODAY()-'2. Inputs'!K283)/365</f>
        <v>124.95616438356164</v>
      </c>
      <c r="J283" s="1" t="str">
        <f>IF(ISBLANK('2. Inputs'!K283),"n/a",IF(I283&lt;=5,"5 or less",IF(AND(I283&gt;5,I283&lt;=10),"&gt; 5 and &lt;= 10",IF(AND(I283&gt;10,I283&lt;=15),"&gt; 10 and &lt;=15",IF(I283&gt;15,"More than 15","")))))</f>
        <v>n/a</v>
      </c>
      <c r="K283" s="68"/>
      <c r="L283" s="68"/>
    </row>
    <row r="284" spans="1:12" x14ac:dyDescent="0.35">
      <c r="A284" s="1">
        <f>'2. Inputs'!A284</f>
        <v>0</v>
      </c>
      <c r="B284" s="1">
        <f>IF('3. Results'!$C$4="Yes",'2. Inputs'!B284,IF(D284="Yes","",'2. Inputs'!B284))</f>
        <v>0</v>
      </c>
      <c r="C284" s="61" t="b">
        <f t="shared" si="4"/>
        <v>0</v>
      </c>
      <c r="D284" s="61">
        <f>'2. Inputs'!L284</f>
        <v>0</v>
      </c>
      <c r="E284" s="67" t="e">
        <f>IF('2. Inputs'!E284="Hourly rate",'2. Inputs'!H284,'2. Inputs'!G284/52/'2. Inputs'!F284)</f>
        <v>#DIV/0!</v>
      </c>
      <c r="F284" s="63" t="str">
        <f>IF(AND('2. Inputs'!G284=0,'2. Inputs'!H284=0),"",IF('2. Inputs'!E284&lt;&gt;"Hourly rate",'2. Inputs'!G284/('2. Inputs'!F284/'2. Inputs'!$B$3),'2. Inputs'!H284*'2. Inputs'!$B$3*52))</f>
        <v/>
      </c>
      <c r="G284" s="63">
        <f>'2. Inputs'!I284+'2. Inputs'!J284</f>
        <v>0</v>
      </c>
      <c r="H284" s="65" t="e">
        <f>IF('2. Inputs'!D284&gt;0,'2. Inputs'!D284,Calculations!G284+Calculations!F284)</f>
        <v>#VALUE!</v>
      </c>
      <c r="I284" s="66">
        <f ca="1">(TODAY()-'2. Inputs'!K284)/365</f>
        <v>124.95616438356164</v>
      </c>
      <c r="J284" s="1" t="str">
        <f>IF(ISBLANK('2. Inputs'!K284),"n/a",IF(I284&lt;=5,"5 or less",IF(AND(I284&gt;5,I284&lt;=10),"&gt; 5 and &lt;= 10",IF(AND(I284&gt;10,I284&lt;=15),"&gt; 10 and &lt;=15",IF(I284&gt;15,"More than 15","")))))</f>
        <v>n/a</v>
      </c>
      <c r="K284" s="68"/>
      <c r="L284" s="68"/>
    </row>
    <row r="285" spans="1:12" x14ac:dyDescent="0.35">
      <c r="A285" s="1">
        <f>'2. Inputs'!A285</f>
        <v>0</v>
      </c>
      <c r="B285" s="1">
        <f>IF('3. Results'!$C$4="Yes",'2. Inputs'!B285,IF(D285="Yes","",'2. Inputs'!B285))</f>
        <v>0</v>
      </c>
      <c r="C285" s="61" t="b">
        <f t="shared" si="4"/>
        <v>0</v>
      </c>
      <c r="D285" s="61">
        <f>'2. Inputs'!L285</f>
        <v>0</v>
      </c>
      <c r="E285" s="67" t="e">
        <f>IF('2. Inputs'!E285="Hourly rate",'2. Inputs'!H285,'2. Inputs'!G285/52/'2. Inputs'!F285)</f>
        <v>#DIV/0!</v>
      </c>
      <c r="F285" s="63" t="str">
        <f>IF(AND('2. Inputs'!G285=0,'2. Inputs'!H285=0),"",IF('2. Inputs'!E285&lt;&gt;"Hourly rate",'2. Inputs'!G285/('2. Inputs'!F285/'2. Inputs'!$B$3),'2. Inputs'!H285*'2. Inputs'!$B$3*52))</f>
        <v/>
      </c>
      <c r="G285" s="63">
        <f>'2. Inputs'!I285+'2. Inputs'!J285</f>
        <v>0</v>
      </c>
      <c r="H285" s="65" t="e">
        <f>IF('2. Inputs'!D285&gt;0,'2. Inputs'!D285,Calculations!G285+Calculations!F285)</f>
        <v>#VALUE!</v>
      </c>
      <c r="I285" s="66">
        <f ca="1">(TODAY()-'2. Inputs'!K285)/365</f>
        <v>124.95616438356164</v>
      </c>
      <c r="J285" s="1" t="str">
        <f>IF(ISBLANK('2. Inputs'!K285),"n/a",IF(I285&lt;=5,"5 or less",IF(AND(I285&gt;5,I285&lt;=10),"&gt; 5 and &lt;= 10",IF(AND(I285&gt;10,I285&lt;=15),"&gt; 10 and &lt;=15",IF(I285&gt;15,"More than 15","")))))</f>
        <v>n/a</v>
      </c>
      <c r="K285" s="68"/>
      <c r="L285" s="68"/>
    </row>
    <row r="286" spans="1:12" x14ac:dyDescent="0.35">
      <c r="A286" s="1">
        <f>'2. Inputs'!A286</f>
        <v>0</v>
      </c>
      <c r="B286" s="1">
        <f>IF('3. Results'!$C$4="Yes",'2. Inputs'!B286,IF(D286="Yes","",'2. Inputs'!B286))</f>
        <v>0</v>
      </c>
      <c r="C286" s="61" t="b">
        <f t="shared" si="4"/>
        <v>0</v>
      </c>
      <c r="D286" s="61">
        <f>'2. Inputs'!L286</f>
        <v>0</v>
      </c>
      <c r="E286" s="67" t="e">
        <f>IF('2. Inputs'!E286="Hourly rate",'2. Inputs'!H286,'2. Inputs'!G286/52/'2. Inputs'!F286)</f>
        <v>#DIV/0!</v>
      </c>
      <c r="F286" s="63" t="str">
        <f>IF(AND('2. Inputs'!G286=0,'2. Inputs'!H286=0),"",IF('2. Inputs'!E286&lt;&gt;"Hourly rate",'2. Inputs'!G286/('2. Inputs'!F286/'2. Inputs'!$B$3),'2. Inputs'!H286*'2. Inputs'!$B$3*52))</f>
        <v/>
      </c>
      <c r="G286" s="63">
        <f>'2. Inputs'!I286+'2. Inputs'!J286</f>
        <v>0</v>
      </c>
      <c r="H286" s="65" t="e">
        <f>IF('2. Inputs'!D286&gt;0,'2. Inputs'!D286,Calculations!G286+Calculations!F286)</f>
        <v>#VALUE!</v>
      </c>
      <c r="I286" s="66">
        <f ca="1">(TODAY()-'2. Inputs'!K286)/365</f>
        <v>124.95616438356164</v>
      </c>
      <c r="J286" s="1" t="str">
        <f>IF(ISBLANK('2. Inputs'!K286),"n/a",IF(I286&lt;=5,"5 or less",IF(AND(I286&gt;5,I286&lt;=10),"&gt; 5 and &lt;= 10",IF(AND(I286&gt;10,I286&lt;=15),"&gt; 10 and &lt;=15",IF(I286&gt;15,"More than 15","")))))</f>
        <v>n/a</v>
      </c>
      <c r="K286" s="68"/>
      <c r="L286" s="68"/>
    </row>
    <row r="287" spans="1:12" x14ac:dyDescent="0.35">
      <c r="A287" s="1">
        <f>'2. Inputs'!A287</f>
        <v>0</v>
      </c>
      <c r="B287" s="1">
        <f>IF('3. Results'!$C$4="Yes",'2. Inputs'!B287,IF(D287="Yes","",'2. Inputs'!B287))</f>
        <v>0</v>
      </c>
      <c r="C287" s="61" t="b">
        <f t="shared" si="4"/>
        <v>0</v>
      </c>
      <c r="D287" s="61">
        <f>'2. Inputs'!L287</f>
        <v>0</v>
      </c>
      <c r="E287" s="67" t="e">
        <f>IF('2. Inputs'!E287="Hourly rate",'2. Inputs'!H287,'2. Inputs'!G287/52/'2. Inputs'!F287)</f>
        <v>#DIV/0!</v>
      </c>
      <c r="F287" s="63" t="str">
        <f>IF(AND('2. Inputs'!G287=0,'2. Inputs'!H287=0),"",IF('2. Inputs'!E287&lt;&gt;"Hourly rate",'2. Inputs'!G287/('2. Inputs'!F287/'2. Inputs'!$B$3),'2. Inputs'!H287*'2. Inputs'!$B$3*52))</f>
        <v/>
      </c>
      <c r="G287" s="63">
        <f>'2. Inputs'!I287+'2. Inputs'!J287</f>
        <v>0</v>
      </c>
      <c r="H287" s="65" t="e">
        <f>IF('2. Inputs'!D287&gt;0,'2. Inputs'!D287,Calculations!G287+Calculations!F287)</f>
        <v>#VALUE!</v>
      </c>
      <c r="I287" s="66">
        <f ca="1">(TODAY()-'2. Inputs'!K287)/365</f>
        <v>124.95616438356164</v>
      </c>
      <c r="J287" s="1" t="str">
        <f>IF(ISBLANK('2. Inputs'!K287),"n/a",IF(I287&lt;=5,"5 or less",IF(AND(I287&gt;5,I287&lt;=10),"&gt; 5 and &lt;= 10",IF(AND(I287&gt;10,I287&lt;=15),"&gt; 10 and &lt;=15",IF(I287&gt;15,"More than 15","")))))</f>
        <v>n/a</v>
      </c>
      <c r="K287" s="68"/>
      <c r="L287" s="68"/>
    </row>
    <row r="288" spans="1:12" x14ac:dyDescent="0.35">
      <c r="A288" s="1">
        <f>'2. Inputs'!A288</f>
        <v>0</v>
      </c>
      <c r="B288" s="1">
        <f>IF('3. Results'!$C$4="Yes",'2. Inputs'!B288,IF(D288="Yes","",'2. Inputs'!B288))</f>
        <v>0</v>
      </c>
      <c r="C288" s="61" t="b">
        <f t="shared" si="4"/>
        <v>0</v>
      </c>
      <c r="D288" s="61">
        <f>'2. Inputs'!L288</f>
        <v>0</v>
      </c>
      <c r="E288" s="67" t="e">
        <f>IF('2. Inputs'!E288="Hourly rate",'2. Inputs'!H288,'2. Inputs'!G288/52/'2. Inputs'!F288)</f>
        <v>#DIV/0!</v>
      </c>
      <c r="F288" s="63" t="str">
        <f>IF(AND('2. Inputs'!G288=0,'2. Inputs'!H288=0),"",IF('2. Inputs'!E288&lt;&gt;"Hourly rate",'2. Inputs'!G288/('2. Inputs'!F288/'2. Inputs'!$B$3),'2. Inputs'!H288*'2. Inputs'!$B$3*52))</f>
        <v/>
      </c>
      <c r="G288" s="63">
        <f>'2. Inputs'!I288+'2. Inputs'!J288</f>
        <v>0</v>
      </c>
      <c r="H288" s="65" t="e">
        <f>IF('2. Inputs'!D288&gt;0,'2. Inputs'!D288,Calculations!G288+Calculations!F288)</f>
        <v>#VALUE!</v>
      </c>
      <c r="I288" s="66">
        <f ca="1">(TODAY()-'2. Inputs'!K288)/365</f>
        <v>124.95616438356164</v>
      </c>
      <c r="J288" s="1" t="str">
        <f>IF(ISBLANK('2. Inputs'!K288),"n/a",IF(I288&lt;=5,"5 or less",IF(AND(I288&gt;5,I288&lt;=10),"&gt; 5 and &lt;= 10",IF(AND(I288&gt;10,I288&lt;=15),"&gt; 10 and &lt;=15",IF(I288&gt;15,"More than 15","")))))</f>
        <v>n/a</v>
      </c>
      <c r="K288" s="68"/>
      <c r="L288" s="68"/>
    </row>
    <row r="289" spans="1:12" x14ac:dyDescent="0.35">
      <c r="A289" s="1">
        <f>'2. Inputs'!A289</f>
        <v>0</v>
      </c>
      <c r="B289" s="1">
        <f>IF('3. Results'!$C$4="Yes",'2. Inputs'!B289,IF(D289="Yes","",'2. Inputs'!B289))</f>
        <v>0</v>
      </c>
      <c r="C289" s="61" t="b">
        <f t="shared" si="4"/>
        <v>0</v>
      </c>
      <c r="D289" s="61">
        <f>'2. Inputs'!L289</f>
        <v>0</v>
      </c>
      <c r="E289" s="67" t="e">
        <f>IF('2. Inputs'!E289="Hourly rate",'2. Inputs'!H289,'2. Inputs'!G289/52/'2. Inputs'!F289)</f>
        <v>#DIV/0!</v>
      </c>
      <c r="F289" s="63" t="str">
        <f>IF(AND('2. Inputs'!G289=0,'2. Inputs'!H289=0),"",IF('2. Inputs'!E289&lt;&gt;"Hourly rate",'2. Inputs'!G289/('2. Inputs'!F289/'2. Inputs'!$B$3),'2. Inputs'!H289*'2. Inputs'!$B$3*52))</f>
        <v/>
      </c>
      <c r="G289" s="63">
        <f>'2. Inputs'!I289+'2. Inputs'!J289</f>
        <v>0</v>
      </c>
      <c r="H289" s="65" t="e">
        <f>IF('2. Inputs'!D289&gt;0,'2. Inputs'!D289,Calculations!G289+Calculations!F289)</f>
        <v>#VALUE!</v>
      </c>
      <c r="I289" s="66">
        <f ca="1">(TODAY()-'2. Inputs'!K289)/365</f>
        <v>124.95616438356164</v>
      </c>
      <c r="J289" s="1" t="str">
        <f>IF(ISBLANK('2. Inputs'!K289),"n/a",IF(I289&lt;=5,"5 or less",IF(AND(I289&gt;5,I289&lt;=10),"&gt; 5 and &lt;= 10",IF(AND(I289&gt;10,I289&lt;=15),"&gt; 10 and &lt;=15",IF(I289&gt;15,"More than 15","")))))</f>
        <v>n/a</v>
      </c>
      <c r="K289" s="68"/>
      <c r="L289" s="68"/>
    </row>
    <row r="290" spans="1:12" x14ac:dyDescent="0.35">
      <c r="A290" s="1">
        <f>'2. Inputs'!A290</f>
        <v>0</v>
      </c>
      <c r="B290" s="1">
        <f>IF('3. Results'!$C$4="Yes",'2. Inputs'!B290,IF(D290="Yes","",'2. Inputs'!B290))</f>
        <v>0</v>
      </c>
      <c r="C290" s="61" t="b">
        <f t="shared" si="4"/>
        <v>0</v>
      </c>
      <c r="D290" s="61">
        <f>'2. Inputs'!L290</f>
        <v>0</v>
      </c>
      <c r="E290" s="67" t="e">
        <f>IF('2. Inputs'!E290="Hourly rate",'2. Inputs'!H290,'2. Inputs'!G290/52/'2. Inputs'!F290)</f>
        <v>#DIV/0!</v>
      </c>
      <c r="F290" s="63" t="str">
        <f>IF(AND('2. Inputs'!G290=0,'2. Inputs'!H290=0),"",IF('2. Inputs'!E290&lt;&gt;"Hourly rate",'2. Inputs'!G290/('2. Inputs'!F290/'2. Inputs'!$B$3),'2. Inputs'!H290*'2. Inputs'!$B$3*52))</f>
        <v/>
      </c>
      <c r="G290" s="63">
        <f>'2. Inputs'!I290+'2. Inputs'!J290</f>
        <v>0</v>
      </c>
      <c r="H290" s="65" t="e">
        <f>IF('2. Inputs'!D290&gt;0,'2. Inputs'!D290,Calculations!G290+Calculations!F290)</f>
        <v>#VALUE!</v>
      </c>
      <c r="I290" s="66">
        <f ca="1">(TODAY()-'2. Inputs'!K290)/365</f>
        <v>124.95616438356164</v>
      </c>
      <c r="J290" s="1" t="str">
        <f>IF(ISBLANK('2. Inputs'!K290),"n/a",IF(I290&lt;=5,"5 or less",IF(AND(I290&gt;5,I290&lt;=10),"&gt; 5 and &lt;= 10",IF(AND(I290&gt;10,I290&lt;=15),"&gt; 10 and &lt;=15",IF(I290&gt;15,"More than 15","")))))</f>
        <v>n/a</v>
      </c>
      <c r="K290" s="68"/>
      <c r="L290" s="68"/>
    </row>
    <row r="291" spans="1:12" x14ac:dyDescent="0.35">
      <c r="A291" s="1">
        <f>'2. Inputs'!A291</f>
        <v>0</v>
      </c>
      <c r="B291" s="1">
        <f>IF('3. Results'!$C$4="Yes",'2. Inputs'!B291,IF(D291="Yes","",'2. Inputs'!B291))</f>
        <v>0</v>
      </c>
      <c r="C291" s="61" t="b">
        <f t="shared" si="4"/>
        <v>0</v>
      </c>
      <c r="D291" s="61">
        <f>'2. Inputs'!L291</f>
        <v>0</v>
      </c>
      <c r="E291" s="67" t="e">
        <f>IF('2. Inputs'!E291="Hourly rate",'2. Inputs'!H291,'2. Inputs'!G291/52/'2. Inputs'!F291)</f>
        <v>#DIV/0!</v>
      </c>
      <c r="F291" s="63" t="str">
        <f>IF(AND('2. Inputs'!G291=0,'2. Inputs'!H291=0),"",IF('2. Inputs'!E291&lt;&gt;"Hourly rate",'2. Inputs'!G291/('2. Inputs'!F291/'2. Inputs'!$B$3),'2. Inputs'!H291*'2. Inputs'!$B$3*52))</f>
        <v/>
      </c>
      <c r="G291" s="63">
        <f>'2. Inputs'!I291+'2. Inputs'!J291</f>
        <v>0</v>
      </c>
      <c r="H291" s="65" t="e">
        <f>IF('2. Inputs'!D291&gt;0,'2. Inputs'!D291,Calculations!G291+Calculations!F291)</f>
        <v>#VALUE!</v>
      </c>
      <c r="I291" s="66">
        <f ca="1">(TODAY()-'2. Inputs'!K291)/365</f>
        <v>124.95616438356164</v>
      </c>
      <c r="J291" s="1" t="str">
        <f>IF(ISBLANK('2. Inputs'!K291),"n/a",IF(I291&lt;=5,"5 or less",IF(AND(I291&gt;5,I291&lt;=10),"&gt; 5 and &lt;= 10",IF(AND(I291&gt;10,I291&lt;=15),"&gt; 10 and &lt;=15",IF(I291&gt;15,"More than 15","")))))</f>
        <v>n/a</v>
      </c>
      <c r="K291" s="68"/>
      <c r="L291" s="68"/>
    </row>
    <row r="292" spans="1:12" x14ac:dyDescent="0.35">
      <c r="A292" s="1">
        <f>'2. Inputs'!A292</f>
        <v>0</v>
      </c>
      <c r="B292" s="1">
        <f>IF('3. Results'!$C$4="Yes",'2. Inputs'!B292,IF(D292="Yes","",'2. Inputs'!B292))</f>
        <v>0</v>
      </c>
      <c r="C292" s="61" t="b">
        <f t="shared" si="4"/>
        <v>0</v>
      </c>
      <c r="D292" s="61">
        <f>'2. Inputs'!L292</f>
        <v>0</v>
      </c>
      <c r="E292" s="67" t="e">
        <f>IF('2. Inputs'!E292="Hourly rate",'2. Inputs'!H292,'2. Inputs'!G292/52/'2. Inputs'!F292)</f>
        <v>#DIV/0!</v>
      </c>
      <c r="F292" s="63" t="str">
        <f>IF(AND('2. Inputs'!G292=0,'2. Inputs'!H292=0),"",IF('2. Inputs'!E292&lt;&gt;"Hourly rate",'2. Inputs'!G292/('2. Inputs'!F292/'2. Inputs'!$B$3),'2. Inputs'!H292*'2. Inputs'!$B$3*52))</f>
        <v/>
      </c>
      <c r="G292" s="63">
        <f>'2. Inputs'!I292+'2. Inputs'!J292</f>
        <v>0</v>
      </c>
      <c r="H292" s="65" t="e">
        <f>IF('2. Inputs'!D292&gt;0,'2. Inputs'!D292,Calculations!G292+Calculations!F292)</f>
        <v>#VALUE!</v>
      </c>
      <c r="I292" s="66">
        <f ca="1">(TODAY()-'2. Inputs'!K292)/365</f>
        <v>124.95616438356164</v>
      </c>
      <c r="J292" s="1" t="str">
        <f>IF(ISBLANK('2. Inputs'!K292),"n/a",IF(I292&lt;=5,"5 or less",IF(AND(I292&gt;5,I292&lt;=10),"&gt; 5 and &lt;= 10",IF(AND(I292&gt;10,I292&lt;=15),"&gt; 10 and &lt;=15",IF(I292&gt;15,"More than 15","")))))</f>
        <v>n/a</v>
      </c>
      <c r="K292" s="68"/>
      <c r="L292" s="68"/>
    </row>
    <row r="293" spans="1:12" x14ac:dyDescent="0.35">
      <c r="A293" s="1">
        <f>'2. Inputs'!A293</f>
        <v>0</v>
      </c>
      <c r="B293" s="1">
        <f>IF('3. Results'!$C$4="Yes",'2. Inputs'!B293,IF(D293="Yes","",'2. Inputs'!B293))</f>
        <v>0</v>
      </c>
      <c r="C293" s="61" t="b">
        <f t="shared" si="4"/>
        <v>0</v>
      </c>
      <c r="D293" s="61">
        <f>'2. Inputs'!L293</f>
        <v>0</v>
      </c>
      <c r="E293" s="67" t="e">
        <f>IF('2. Inputs'!E293="Hourly rate",'2. Inputs'!H293,'2. Inputs'!G293/52/'2. Inputs'!F293)</f>
        <v>#DIV/0!</v>
      </c>
      <c r="F293" s="63" t="str">
        <f>IF(AND('2. Inputs'!G293=0,'2. Inputs'!H293=0),"",IF('2. Inputs'!E293&lt;&gt;"Hourly rate",'2. Inputs'!G293/('2. Inputs'!F293/'2. Inputs'!$B$3),'2. Inputs'!H293*'2. Inputs'!$B$3*52))</f>
        <v/>
      </c>
      <c r="G293" s="63">
        <f>'2. Inputs'!I293+'2. Inputs'!J293</f>
        <v>0</v>
      </c>
      <c r="H293" s="65" t="e">
        <f>IF('2. Inputs'!D293&gt;0,'2. Inputs'!D293,Calculations!G293+Calculations!F293)</f>
        <v>#VALUE!</v>
      </c>
      <c r="I293" s="66">
        <f ca="1">(TODAY()-'2. Inputs'!K293)/365</f>
        <v>124.95616438356164</v>
      </c>
      <c r="J293" s="1" t="str">
        <f>IF(ISBLANK('2. Inputs'!K293),"n/a",IF(I293&lt;=5,"5 or less",IF(AND(I293&gt;5,I293&lt;=10),"&gt; 5 and &lt;= 10",IF(AND(I293&gt;10,I293&lt;=15),"&gt; 10 and &lt;=15",IF(I293&gt;15,"More than 15","")))))</f>
        <v>n/a</v>
      </c>
      <c r="K293" s="68"/>
      <c r="L293" s="68"/>
    </row>
    <row r="294" spans="1:12" x14ac:dyDescent="0.35">
      <c r="A294" s="1">
        <f>'2. Inputs'!A294</f>
        <v>0</v>
      </c>
      <c r="B294" s="1">
        <f>IF('3. Results'!$C$4="Yes",'2. Inputs'!B294,IF(D294="Yes","",'2. Inputs'!B294))</f>
        <v>0</v>
      </c>
      <c r="C294" s="61" t="b">
        <f t="shared" si="4"/>
        <v>0</v>
      </c>
      <c r="D294" s="61">
        <f>'2. Inputs'!L294</f>
        <v>0</v>
      </c>
      <c r="E294" s="67" t="e">
        <f>IF('2. Inputs'!E294="Hourly rate",'2. Inputs'!H294,'2. Inputs'!G294/52/'2. Inputs'!F294)</f>
        <v>#DIV/0!</v>
      </c>
      <c r="F294" s="63" t="str">
        <f>IF(AND('2. Inputs'!G294=0,'2. Inputs'!H294=0),"",IF('2. Inputs'!E294&lt;&gt;"Hourly rate",'2. Inputs'!G294/('2. Inputs'!F294/'2. Inputs'!$B$3),'2. Inputs'!H294*'2. Inputs'!$B$3*52))</f>
        <v/>
      </c>
      <c r="G294" s="63">
        <f>'2. Inputs'!I294+'2. Inputs'!J294</f>
        <v>0</v>
      </c>
      <c r="H294" s="65" t="e">
        <f>IF('2. Inputs'!D294&gt;0,'2. Inputs'!D294,Calculations!G294+Calculations!F294)</f>
        <v>#VALUE!</v>
      </c>
      <c r="I294" s="66">
        <f ca="1">(TODAY()-'2. Inputs'!K294)/365</f>
        <v>124.95616438356164</v>
      </c>
      <c r="J294" s="1" t="str">
        <f>IF(ISBLANK('2. Inputs'!K294),"n/a",IF(I294&lt;=5,"5 or less",IF(AND(I294&gt;5,I294&lt;=10),"&gt; 5 and &lt;= 10",IF(AND(I294&gt;10,I294&lt;=15),"&gt; 10 and &lt;=15",IF(I294&gt;15,"More than 15","")))))</f>
        <v>n/a</v>
      </c>
      <c r="K294" s="68"/>
      <c r="L294" s="68"/>
    </row>
    <row r="295" spans="1:12" x14ac:dyDescent="0.35">
      <c r="A295" s="1">
        <f>'2. Inputs'!A295</f>
        <v>0</v>
      </c>
      <c r="B295" s="1">
        <f>IF('3. Results'!$C$4="Yes",'2. Inputs'!B295,IF(D295="Yes","",'2. Inputs'!B295))</f>
        <v>0</v>
      </c>
      <c r="C295" s="61" t="b">
        <f t="shared" si="4"/>
        <v>0</v>
      </c>
      <c r="D295" s="61">
        <f>'2. Inputs'!L295</f>
        <v>0</v>
      </c>
      <c r="E295" s="67" t="e">
        <f>IF('2. Inputs'!E295="Hourly rate",'2. Inputs'!H295,'2. Inputs'!G295/52/'2. Inputs'!F295)</f>
        <v>#DIV/0!</v>
      </c>
      <c r="F295" s="63" t="str">
        <f>IF(AND('2. Inputs'!G295=0,'2. Inputs'!H295=0),"",IF('2. Inputs'!E295&lt;&gt;"Hourly rate",'2. Inputs'!G295/('2. Inputs'!F295/'2. Inputs'!$B$3),'2. Inputs'!H295*'2. Inputs'!$B$3*52))</f>
        <v/>
      </c>
      <c r="G295" s="63">
        <f>'2. Inputs'!I295+'2. Inputs'!J295</f>
        <v>0</v>
      </c>
      <c r="H295" s="65" t="e">
        <f>IF('2. Inputs'!D295&gt;0,'2. Inputs'!D295,Calculations!G295+Calculations!F295)</f>
        <v>#VALUE!</v>
      </c>
      <c r="I295" s="66">
        <f ca="1">(TODAY()-'2. Inputs'!K295)/365</f>
        <v>124.95616438356164</v>
      </c>
      <c r="J295" s="1" t="str">
        <f>IF(ISBLANK('2. Inputs'!K295),"n/a",IF(I295&lt;=5,"5 or less",IF(AND(I295&gt;5,I295&lt;=10),"&gt; 5 and &lt;= 10",IF(AND(I295&gt;10,I295&lt;=15),"&gt; 10 and &lt;=15",IF(I295&gt;15,"More than 15","")))))</f>
        <v>n/a</v>
      </c>
      <c r="K295" s="68"/>
      <c r="L295" s="68"/>
    </row>
    <row r="296" spans="1:12" x14ac:dyDescent="0.35">
      <c r="A296" s="1">
        <f>'2. Inputs'!A296</f>
        <v>0</v>
      </c>
      <c r="B296" s="1">
        <f>IF('3. Results'!$C$4="Yes",'2. Inputs'!B296,IF(D296="Yes","",'2. Inputs'!B296))</f>
        <v>0</v>
      </c>
      <c r="C296" s="61" t="b">
        <f t="shared" si="4"/>
        <v>0</v>
      </c>
      <c r="D296" s="61">
        <f>'2. Inputs'!L296</f>
        <v>0</v>
      </c>
      <c r="E296" s="67" t="e">
        <f>IF('2. Inputs'!E296="Hourly rate",'2. Inputs'!H296,'2. Inputs'!G296/52/'2. Inputs'!F296)</f>
        <v>#DIV/0!</v>
      </c>
      <c r="F296" s="63" t="str">
        <f>IF(AND('2. Inputs'!G296=0,'2. Inputs'!H296=0),"",IF('2. Inputs'!E296&lt;&gt;"Hourly rate",'2. Inputs'!G296/('2. Inputs'!F296/'2. Inputs'!$B$3),'2. Inputs'!H296*'2. Inputs'!$B$3*52))</f>
        <v/>
      </c>
      <c r="G296" s="63">
        <f>'2. Inputs'!I296+'2. Inputs'!J296</f>
        <v>0</v>
      </c>
      <c r="H296" s="65" t="e">
        <f>IF('2. Inputs'!D296&gt;0,'2. Inputs'!D296,Calculations!G296+Calculations!F296)</f>
        <v>#VALUE!</v>
      </c>
      <c r="I296" s="66">
        <f ca="1">(TODAY()-'2. Inputs'!K296)/365</f>
        <v>124.95616438356164</v>
      </c>
      <c r="J296" s="1" t="str">
        <f>IF(ISBLANK('2. Inputs'!K296),"n/a",IF(I296&lt;=5,"5 or less",IF(AND(I296&gt;5,I296&lt;=10),"&gt; 5 and &lt;= 10",IF(AND(I296&gt;10,I296&lt;=15),"&gt; 10 and &lt;=15",IF(I296&gt;15,"More than 15","")))))</f>
        <v>n/a</v>
      </c>
      <c r="K296" s="68"/>
      <c r="L296" s="68"/>
    </row>
    <row r="297" spans="1:12" x14ac:dyDescent="0.35">
      <c r="A297" s="1">
        <f>'2. Inputs'!A297</f>
        <v>0</v>
      </c>
      <c r="B297" s="1">
        <f>IF('3. Results'!$C$4="Yes",'2. Inputs'!B297,IF(D297="Yes","",'2. Inputs'!B297))</f>
        <v>0</v>
      </c>
      <c r="C297" s="61" t="b">
        <f t="shared" si="4"/>
        <v>0</v>
      </c>
      <c r="D297" s="61">
        <f>'2. Inputs'!L297</f>
        <v>0</v>
      </c>
      <c r="E297" s="67" t="e">
        <f>IF('2. Inputs'!E297="Hourly rate",'2. Inputs'!H297,'2. Inputs'!G297/52/'2. Inputs'!F297)</f>
        <v>#DIV/0!</v>
      </c>
      <c r="F297" s="63" t="str">
        <f>IF(AND('2. Inputs'!G297=0,'2. Inputs'!H297=0),"",IF('2. Inputs'!E297&lt;&gt;"Hourly rate",'2. Inputs'!G297/('2. Inputs'!F297/'2. Inputs'!$B$3),'2. Inputs'!H297*'2. Inputs'!$B$3*52))</f>
        <v/>
      </c>
      <c r="G297" s="63">
        <f>'2. Inputs'!I297+'2. Inputs'!J297</f>
        <v>0</v>
      </c>
      <c r="H297" s="65" t="e">
        <f>IF('2. Inputs'!D297&gt;0,'2. Inputs'!D297,Calculations!G297+Calculations!F297)</f>
        <v>#VALUE!</v>
      </c>
      <c r="I297" s="66">
        <f ca="1">(TODAY()-'2. Inputs'!K297)/365</f>
        <v>124.95616438356164</v>
      </c>
      <c r="J297" s="1" t="str">
        <f>IF(ISBLANK('2. Inputs'!K297),"n/a",IF(I297&lt;=5,"5 or less",IF(AND(I297&gt;5,I297&lt;=10),"&gt; 5 and &lt;= 10",IF(AND(I297&gt;10,I297&lt;=15),"&gt; 10 and &lt;=15",IF(I297&gt;15,"More than 15","")))))</f>
        <v>n/a</v>
      </c>
      <c r="K297" s="68"/>
      <c r="L297" s="68"/>
    </row>
    <row r="298" spans="1:12" x14ac:dyDescent="0.35">
      <c r="A298" s="1">
        <f>'2. Inputs'!A298</f>
        <v>0</v>
      </c>
      <c r="B298" s="1">
        <f>IF('3. Results'!$C$4="Yes",'2. Inputs'!B298,IF(D298="Yes","",'2. Inputs'!B298))</f>
        <v>0</v>
      </c>
      <c r="C298" s="61" t="b">
        <f t="shared" si="4"/>
        <v>0</v>
      </c>
      <c r="D298" s="61">
        <f>'2. Inputs'!L298</f>
        <v>0</v>
      </c>
      <c r="E298" s="67" t="e">
        <f>IF('2. Inputs'!E298="Hourly rate",'2. Inputs'!H298,'2. Inputs'!G298/52/'2. Inputs'!F298)</f>
        <v>#DIV/0!</v>
      </c>
      <c r="F298" s="63" t="str">
        <f>IF(AND('2. Inputs'!G298=0,'2. Inputs'!H298=0),"",IF('2. Inputs'!E298&lt;&gt;"Hourly rate",'2. Inputs'!G298/('2. Inputs'!F298/'2. Inputs'!$B$3),'2. Inputs'!H298*'2. Inputs'!$B$3*52))</f>
        <v/>
      </c>
      <c r="G298" s="63">
        <f>'2. Inputs'!I298+'2. Inputs'!J298</f>
        <v>0</v>
      </c>
      <c r="H298" s="65" t="e">
        <f>IF('2. Inputs'!D298&gt;0,'2. Inputs'!D298,Calculations!G298+Calculations!F298)</f>
        <v>#VALUE!</v>
      </c>
      <c r="I298" s="66">
        <f ca="1">(TODAY()-'2. Inputs'!K298)/365</f>
        <v>124.95616438356164</v>
      </c>
      <c r="J298" s="1" t="str">
        <f>IF(ISBLANK('2. Inputs'!K298),"n/a",IF(I298&lt;=5,"5 or less",IF(AND(I298&gt;5,I298&lt;=10),"&gt; 5 and &lt;= 10",IF(AND(I298&gt;10,I298&lt;=15),"&gt; 10 and &lt;=15",IF(I298&gt;15,"More than 15","")))))</f>
        <v>n/a</v>
      </c>
      <c r="K298" s="68"/>
      <c r="L298" s="68"/>
    </row>
    <row r="299" spans="1:12" x14ac:dyDescent="0.35">
      <c r="A299" s="1">
        <f>'2. Inputs'!A299</f>
        <v>0</v>
      </c>
      <c r="B299" s="1">
        <f>IF('3. Results'!$C$4="Yes",'2. Inputs'!B299,IF(D299="Yes","",'2. Inputs'!B299))</f>
        <v>0</v>
      </c>
      <c r="C299" s="61" t="b">
        <f t="shared" si="4"/>
        <v>0</v>
      </c>
      <c r="D299" s="61">
        <f>'2. Inputs'!L299</f>
        <v>0</v>
      </c>
      <c r="E299" s="67" t="e">
        <f>IF('2. Inputs'!E299="Hourly rate",'2. Inputs'!H299,'2. Inputs'!G299/52/'2. Inputs'!F299)</f>
        <v>#DIV/0!</v>
      </c>
      <c r="F299" s="63" t="str">
        <f>IF(AND('2. Inputs'!G299=0,'2. Inputs'!H299=0),"",IF('2. Inputs'!E299&lt;&gt;"Hourly rate",'2. Inputs'!G299/('2. Inputs'!F299/'2. Inputs'!$B$3),'2. Inputs'!H299*'2. Inputs'!$B$3*52))</f>
        <v/>
      </c>
      <c r="G299" s="63">
        <f>'2. Inputs'!I299+'2. Inputs'!J299</f>
        <v>0</v>
      </c>
      <c r="H299" s="65" t="e">
        <f>IF('2. Inputs'!D299&gt;0,'2. Inputs'!D299,Calculations!G299+Calculations!F299)</f>
        <v>#VALUE!</v>
      </c>
      <c r="I299" s="66">
        <f ca="1">(TODAY()-'2. Inputs'!K299)/365</f>
        <v>124.95616438356164</v>
      </c>
      <c r="J299" s="1" t="str">
        <f>IF(ISBLANK('2. Inputs'!K299),"n/a",IF(I299&lt;=5,"5 or less",IF(AND(I299&gt;5,I299&lt;=10),"&gt; 5 and &lt;= 10",IF(AND(I299&gt;10,I299&lt;=15),"&gt; 10 and &lt;=15",IF(I299&gt;15,"More than 15","")))))</f>
        <v>n/a</v>
      </c>
      <c r="K299" s="68"/>
      <c r="L299" s="68"/>
    </row>
    <row r="300" spans="1:12" x14ac:dyDescent="0.35">
      <c r="A300" s="1">
        <f>'2. Inputs'!A300</f>
        <v>0</v>
      </c>
      <c r="B300" s="1">
        <f>IF('3. Results'!$C$4="Yes",'2. Inputs'!B300,IF(D300="Yes","",'2. Inputs'!B300))</f>
        <v>0</v>
      </c>
      <c r="C300" s="61" t="b">
        <f t="shared" si="4"/>
        <v>0</v>
      </c>
      <c r="D300" s="61">
        <f>'2. Inputs'!L300</f>
        <v>0</v>
      </c>
      <c r="E300" s="67" t="e">
        <f>IF('2. Inputs'!E300="Hourly rate",'2. Inputs'!H300,'2. Inputs'!G300/52/'2. Inputs'!F300)</f>
        <v>#DIV/0!</v>
      </c>
      <c r="F300" s="63" t="str">
        <f>IF(AND('2. Inputs'!G300=0,'2. Inputs'!H300=0),"",IF('2. Inputs'!E300&lt;&gt;"Hourly rate",'2. Inputs'!G300/('2. Inputs'!F300/'2. Inputs'!$B$3),'2. Inputs'!H300*'2. Inputs'!$B$3*52))</f>
        <v/>
      </c>
      <c r="G300" s="63">
        <f>'2. Inputs'!I300+'2. Inputs'!J300</f>
        <v>0</v>
      </c>
      <c r="H300" s="65" t="e">
        <f>IF('2. Inputs'!D300&gt;0,'2. Inputs'!D300,Calculations!G300+Calculations!F300)</f>
        <v>#VALUE!</v>
      </c>
      <c r="I300" s="66">
        <f ca="1">(TODAY()-'2. Inputs'!K300)/365</f>
        <v>124.95616438356164</v>
      </c>
      <c r="J300" s="1" t="str">
        <f>IF(ISBLANK('2. Inputs'!K300),"n/a",IF(I300&lt;=5,"5 or less",IF(AND(I300&gt;5,I300&lt;=10),"&gt; 5 and &lt;= 10",IF(AND(I300&gt;10,I300&lt;=15),"&gt; 10 and &lt;=15",IF(I300&gt;15,"More than 15","")))))</f>
        <v>n/a</v>
      </c>
      <c r="K300" s="68"/>
      <c r="L300" s="68"/>
    </row>
    <row r="301" spans="1:12" x14ac:dyDescent="0.35">
      <c r="A301" s="1">
        <f>'2. Inputs'!A301</f>
        <v>0</v>
      </c>
      <c r="B301" s="1">
        <f>IF('3. Results'!$C$4="Yes",'2. Inputs'!B301,IF(D301="Yes","",'2. Inputs'!B301))</f>
        <v>0</v>
      </c>
      <c r="C301" s="61" t="b">
        <f t="shared" si="4"/>
        <v>0</v>
      </c>
      <c r="D301" s="61">
        <f>'2. Inputs'!L301</f>
        <v>0</v>
      </c>
      <c r="E301" s="67" t="e">
        <f>IF('2. Inputs'!E301="Hourly rate",'2. Inputs'!H301,'2. Inputs'!G301/52/'2. Inputs'!F301)</f>
        <v>#DIV/0!</v>
      </c>
      <c r="F301" s="63" t="str">
        <f>IF(AND('2. Inputs'!G301=0,'2. Inputs'!H301=0),"",IF('2. Inputs'!E301&lt;&gt;"Hourly rate",'2. Inputs'!G301/('2. Inputs'!F301/'2. Inputs'!$B$3),'2. Inputs'!H301*'2. Inputs'!$B$3*52))</f>
        <v/>
      </c>
      <c r="G301" s="63">
        <f>'2. Inputs'!I301+'2. Inputs'!J301</f>
        <v>0</v>
      </c>
      <c r="H301" s="65" t="e">
        <f>IF('2. Inputs'!D301&gt;0,'2. Inputs'!D301,Calculations!G301+Calculations!F301)</f>
        <v>#VALUE!</v>
      </c>
      <c r="I301" s="66">
        <f ca="1">(TODAY()-'2. Inputs'!K301)/365</f>
        <v>124.95616438356164</v>
      </c>
      <c r="J301" s="1" t="str">
        <f>IF(ISBLANK('2. Inputs'!K301),"n/a",IF(I301&lt;=5,"5 or less",IF(AND(I301&gt;5,I301&lt;=10),"&gt; 5 and &lt;= 10",IF(AND(I301&gt;10,I301&lt;=15),"&gt; 10 and &lt;=15",IF(I301&gt;15,"More than 15","")))))</f>
        <v>n/a</v>
      </c>
      <c r="K301" s="68"/>
      <c r="L301" s="68"/>
    </row>
    <row r="302" spans="1:12" x14ac:dyDescent="0.35">
      <c r="A302" s="1">
        <f>'2. Inputs'!A302</f>
        <v>0</v>
      </c>
      <c r="B302" s="1">
        <f>IF('3. Results'!$C$4="Yes",'2. Inputs'!B302,IF(D302="Yes","",'2. Inputs'!B302))</f>
        <v>0</v>
      </c>
      <c r="C302" s="61" t="b">
        <f t="shared" si="4"/>
        <v>0</v>
      </c>
      <c r="D302" s="61">
        <f>'2. Inputs'!L302</f>
        <v>0</v>
      </c>
      <c r="E302" s="67" t="e">
        <f>IF('2. Inputs'!E302="Hourly rate",'2. Inputs'!H302,'2. Inputs'!G302/52/'2. Inputs'!F302)</f>
        <v>#DIV/0!</v>
      </c>
      <c r="F302" s="63" t="str">
        <f>IF(AND('2. Inputs'!G302=0,'2. Inputs'!H302=0),"",IF('2. Inputs'!E302&lt;&gt;"Hourly rate",'2. Inputs'!G302/('2. Inputs'!F302/'2. Inputs'!$B$3),'2. Inputs'!H302*'2. Inputs'!$B$3*52))</f>
        <v/>
      </c>
      <c r="G302" s="63">
        <f>'2. Inputs'!I302+'2. Inputs'!J302</f>
        <v>0</v>
      </c>
      <c r="H302" s="65" t="e">
        <f>IF('2. Inputs'!D302&gt;0,'2. Inputs'!D302,Calculations!G302+Calculations!F302)</f>
        <v>#VALUE!</v>
      </c>
      <c r="I302" s="66">
        <f ca="1">(TODAY()-'2. Inputs'!K302)/365</f>
        <v>124.95616438356164</v>
      </c>
      <c r="J302" s="1" t="str">
        <f>IF(ISBLANK('2. Inputs'!K302),"n/a",IF(I302&lt;=5,"5 or less",IF(AND(I302&gt;5,I302&lt;=10),"&gt; 5 and &lt;= 10",IF(AND(I302&gt;10,I302&lt;=15),"&gt; 10 and &lt;=15",IF(I302&gt;15,"More than 15","")))))</f>
        <v>n/a</v>
      </c>
      <c r="K302" s="68"/>
      <c r="L302" s="68"/>
    </row>
    <row r="303" spans="1:12" x14ac:dyDescent="0.35">
      <c r="A303" s="1">
        <f>'2. Inputs'!A303</f>
        <v>0</v>
      </c>
      <c r="B303" s="1">
        <f>IF('3. Results'!$C$4="Yes",'2. Inputs'!B303,IF(D303="Yes","",'2. Inputs'!B303))</f>
        <v>0</v>
      </c>
      <c r="C303" s="61" t="b">
        <f t="shared" si="4"/>
        <v>0</v>
      </c>
      <c r="D303" s="61">
        <f>'2. Inputs'!L303</f>
        <v>0</v>
      </c>
      <c r="E303" s="67" t="e">
        <f>IF('2. Inputs'!E303="Hourly rate",'2. Inputs'!H303,'2. Inputs'!G303/52/'2. Inputs'!F303)</f>
        <v>#DIV/0!</v>
      </c>
      <c r="F303" s="63" t="str">
        <f>IF(AND('2. Inputs'!G303=0,'2. Inputs'!H303=0),"",IF('2. Inputs'!E303&lt;&gt;"Hourly rate",'2. Inputs'!G303/('2. Inputs'!F303/'2. Inputs'!$B$3),'2. Inputs'!H303*'2. Inputs'!$B$3*52))</f>
        <v/>
      </c>
      <c r="G303" s="63">
        <f>'2. Inputs'!I303+'2. Inputs'!J303</f>
        <v>0</v>
      </c>
      <c r="H303" s="65" t="e">
        <f>IF('2. Inputs'!D303&gt;0,'2. Inputs'!D303,Calculations!G303+Calculations!F303)</f>
        <v>#VALUE!</v>
      </c>
      <c r="I303" s="66">
        <f ca="1">(TODAY()-'2. Inputs'!K303)/365</f>
        <v>124.95616438356164</v>
      </c>
      <c r="J303" s="1" t="str">
        <f>IF(ISBLANK('2. Inputs'!K303),"n/a",IF(I303&lt;=5,"5 or less",IF(AND(I303&gt;5,I303&lt;=10),"&gt; 5 and &lt;= 10",IF(AND(I303&gt;10,I303&lt;=15),"&gt; 10 and &lt;=15",IF(I303&gt;15,"More than 15","")))))</f>
        <v>n/a</v>
      </c>
      <c r="K303" s="68"/>
      <c r="L303" s="68"/>
    </row>
    <row r="304" spans="1:12" x14ac:dyDescent="0.35">
      <c r="A304" s="1">
        <f>'2. Inputs'!A304</f>
        <v>0</v>
      </c>
      <c r="B304" s="1">
        <f>IF('3. Results'!$C$4="Yes",'2. Inputs'!B304,IF(D304="Yes","",'2. Inputs'!B304))</f>
        <v>0</v>
      </c>
      <c r="C304" s="61" t="b">
        <f t="shared" si="4"/>
        <v>0</v>
      </c>
      <c r="D304" s="61">
        <f>'2. Inputs'!L304</f>
        <v>0</v>
      </c>
      <c r="E304" s="67" t="e">
        <f>IF('2. Inputs'!E304="Hourly rate",'2. Inputs'!H304,'2. Inputs'!G304/52/'2. Inputs'!F304)</f>
        <v>#DIV/0!</v>
      </c>
      <c r="F304" s="63" t="str">
        <f>IF(AND('2. Inputs'!G304=0,'2. Inputs'!H304=0),"",IF('2. Inputs'!E304&lt;&gt;"Hourly rate",'2. Inputs'!G304/('2. Inputs'!F304/'2. Inputs'!$B$3),'2. Inputs'!H304*'2. Inputs'!$B$3*52))</f>
        <v/>
      </c>
      <c r="G304" s="63">
        <f>'2. Inputs'!I304+'2. Inputs'!J304</f>
        <v>0</v>
      </c>
      <c r="H304" s="65" t="e">
        <f>IF('2. Inputs'!D304&gt;0,'2. Inputs'!D304,Calculations!G304+Calculations!F304)</f>
        <v>#VALUE!</v>
      </c>
      <c r="I304" s="66">
        <f ca="1">(TODAY()-'2. Inputs'!K304)/365</f>
        <v>124.95616438356164</v>
      </c>
      <c r="J304" s="1" t="str">
        <f>IF(ISBLANK('2. Inputs'!K304),"n/a",IF(I304&lt;=5,"5 or less",IF(AND(I304&gt;5,I304&lt;=10),"&gt; 5 and &lt;= 10",IF(AND(I304&gt;10,I304&lt;=15),"&gt; 10 and &lt;=15",IF(I304&gt;15,"More than 15","")))))</f>
        <v>n/a</v>
      </c>
      <c r="K304" s="68"/>
      <c r="L304" s="68"/>
    </row>
    <row r="305" spans="1:12" x14ac:dyDescent="0.35">
      <c r="A305" s="1">
        <f>'2. Inputs'!A305</f>
        <v>0</v>
      </c>
      <c r="B305" s="1">
        <f>IF('3. Results'!$C$4="Yes",'2. Inputs'!B305,IF(D305="Yes","",'2. Inputs'!B305))</f>
        <v>0</v>
      </c>
      <c r="C305" s="61" t="b">
        <f t="shared" si="4"/>
        <v>0</v>
      </c>
      <c r="D305" s="61">
        <f>'2. Inputs'!L305</f>
        <v>0</v>
      </c>
      <c r="E305" s="67" t="e">
        <f>IF('2. Inputs'!E305="Hourly rate",'2. Inputs'!H305,'2. Inputs'!G305/52/'2. Inputs'!F305)</f>
        <v>#DIV/0!</v>
      </c>
      <c r="F305" s="63" t="str">
        <f>IF(AND('2. Inputs'!G305=0,'2. Inputs'!H305=0),"",IF('2. Inputs'!E305&lt;&gt;"Hourly rate",'2. Inputs'!G305/('2. Inputs'!F305/'2. Inputs'!$B$3),'2. Inputs'!H305*'2. Inputs'!$B$3*52))</f>
        <v/>
      </c>
      <c r="G305" s="63">
        <f>'2. Inputs'!I305+'2. Inputs'!J305</f>
        <v>0</v>
      </c>
      <c r="H305" s="65" t="e">
        <f>IF('2. Inputs'!D305&gt;0,'2. Inputs'!D305,Calculations!G305+Calculations!F305)</f>
        <v>#VALUE!</v>
      </c>
      <c r="I305" s="66">
        <f ca="1">(TODAY()-'2. Inputs'!K305)/365</f>
        <v>124.95616438356164</v>
      </c>
      <c r="J305" s="1" t="str">
        <f>IF(ISBLANK('2. Inputs'!K305),"n/a",IF(I305&lt;=5,"5 or less",IF(AND(I305&gt;5,I305&lt;=10),"&gt; 5 and &lt;= 10",IF(AND(I305&gt;10,I305&lt;=15),"&gt; 10 and &lt;=15",IF(I305&gt;15,"More than 15","")))))</f>
        <v>n/a</v>
      </c>
      <c r="K305" s="68"/>
      <c r="L305" s="68"/>
    </row>
    <row r="306" spans="1:12" x14ac:dyDescent="0.35">
      <c r="A306" s="1">
        <f>'2. Inputs'!A306</f>
        <v>0</v>
      </c>
      <c r="B306" s="1">
        <f>IF('3. Results'!$C$4="Yes",'2. Inputs'!B306,IF(D306="Yes","",'2. Inputs'!B306))</f>
        <v>0</v>
      </c>
      <c r="C306" s="61" t="b">
        <f t="shared" si="4"/>
        <v>0</v>
      </c>
      <c r="D306" s="61">
        <f>'2. Inputs'!L306</f>
        <v>0</v>
      </c>
      <c r="E306" s="67" t="e">
        <f>IF('2. Inputs'!E306="Hourly rate",'2. Inputs'!H306,'2. Inputs'!G306/52/'2. Inputs'!F306)</f>
        <v>#DIV/0!</v>
      </c>
      <c r="F306" s="63" t="str">
        <f>IF(AND('2. Inputs'!G306=0,'2. Inputs'!H306=0),"",IF('2. Inputs'!E306&lt;&gt;"Hourly rate",'2. Inputs'!G306/('2. Inputs'!F306/'2. Inputs'!$B$3),'2. Inputs'!H306*'2. Inputs'!$B$3*52))</f>
        <v/>
      </c>
      <c r="G306" s="63">
        <f>'2. Inputs'!I306+'2. Inputs'!J306</f>
        <v>0</v>
      </c>
      <c r="H306" s="65" t="e">
        <f>IF('2. Inputs'!D306&gt;0,'2. Inputs'!D306,Calculations!G306+Calculations!F306)</f>
        <v>#VALUE!</v>
      </c>
      <c r="I306" s="66">
        <f ca="1">(TODAY()-'2. Inputs'!K306)/365</f>
        <v>124.95616438356164</v>
      </c>
      <c r="J306" s="1" t="str">
        <f>IF(ISBLANK('2. Inputs'!K306),"n/a",IF(I306&lt;=5,"5 or less",IF(AND(I306&gt;5,I306&lt;=10),"&gt; 5 and &lt;= 10",IF(AND(I306&gt;10,I306&lt;=15),"&gt; 10 and &lt;=15",IF(I306&gt;15,"More than 15","")))))</f>
        <v>n/a</v>
      </c>
      <c r="K306" s="68"/>
      <c r="L306" s="68"/>
    </row>
    <row r="307" spans="1:12" x14ac:dyDescent="0.35">
      <c r="A307" s="1">
        <f>'2. Inputs'!A307</f>
        <v>0</v>
      </c>
      <c r="B307" s="1">
        <f>IF('3. Results'!$C$4="Yes",'2. Inputs'!B307,IF(D307="Yes","",'2. Inputs'!B307))</f>
        <v>0</v>
      </c>
      <c r="C307" s="61" t="b">
        <f t="shared" si="4"/>
        <v>0</v>
      </c>
      <c r="D307" s="61">
        <f>'2. Inputs'!L307</f>
        <v>0</v>
      </c>
      <c r="E307" s="67" t="e">
        <f>IF('2. Inputs'!E307="Hourly rate",'2. Inputs'!H307,'2. Inputs'!G307/52/'2. Inputs'!F307)</f>
        <v>#DIV/0!</v>
      </c>
      <c r="F307" s="63" t="str">
        <f>IF(AND('2. Inputs'!G307=0,'2. Inputs'!H307=0),"",IF('2. Inputs'!E307&lt;&gt;"Hourly rate",'2. Inputs'!G307/('2. Inputs'!F307/'2. Inputs'!$B$3),'2. Inputs'!H307*'2. Inputs'!$B$3*52))</f>
        <v/>
      </c>
      <c r="G307" s="63">
        <f>'2. Inputs'!I307+'2. Inputs'!J307</f>
        <v>0</v>
      </c>
      <c r="H307" s="65" t="e">
        <f>IF('2. Inputs'!D307&gt;0,'2. Inputs'!D307,Calculations!G307+Calculations!F307)</f>
        <v>#VALUE!</v>
      </c>
      <c r="I307" s="66">
        <f ca="1">(TODAY()-'2. Inputs'!K307)/365</f>
        <v>124.95616438356164</v>
      </c>
      <c r="J307" s="1" t="str">
        <f>IF(ISBLANK('2. Inputs'!K307),"n/a",IF(I307&lt;=5,"5 or less",IF(AND(I307&gt;5,I307&lt;=10),"&gt; 5 and &lt;= 10",IF(AND(I307&gt;10,I307&lt;=15),"&gt; 10 and &lt;=15",IF(I307&gt;15,"More than 15","")))))</f>
        <v>n/a</v>
      </c>
      <c r="K307" s="68"/>
      <c r="L307" s="68"/>
    </row>
    <row r="308" spans="1:12" x14ac:dyDescent="0.35">
      <c r="A308" s="1">
        <f>'2. Inputs'!A308</f>
        <v>0</v>
      </c>
      <c r="B308" s="1">
        <f>IF('3. Results'!$C$4="Yes",'2. Inputs'!B308,IF(D308="Yes","",'2. Inputs'!B308))</f>
        <v>0</v>
      </c>
      <c r="C308" s="61" t="b">
        <f t="shared" si="4"/>
        <v>0</v>
      </c>
      <c r="D308" s="61">
        <f>'2. Inputs'!L308</f>
        <v>0</v>
      </c>
      <c r="E308" s="67" t="e">
        <f>IF('2. Inputs'!E308="Hourly rate",'2. Inputs'!H308,'2. Inputs'!G308/52/'2. Inputs'!F308)</f>
        <v>#DIV/0!</v>
      </c>
      <c r="F308" s="63" t="str">
        <f>IF(AND('2. Inputs'!G308=0,'2. Inputs'!H308=0),"",IF('2. Inputs'!E308&lt;&gt;"Hourly rate",'2. Inputs'!G308/('2. Inputs'!F308/'2. Inputs'!$B$3),'2. Inputs'!H308*'2. Inputs'!$B$3*52))</f>
        <v/>
      </c>
      <c r="G308" s="63">
        <f>'2. Inputs'!I308+'2. Inputs'!J308</f>
        <v>0</v>
      </c>
      <c r="H308" s="65" t="e">
        <f>IF('2. Inputs'!D308&gt;0,'2. Inputs'!D308,Calculations!G308+Calculations!F308)</f>
        <v>#VALUE!</v>
      </c>
      <c r="I308" s="66">
        <f ca="1">(TODAY()-'2. Inputs'!K308)/365</f>
        <v>124.95616438356164</v>
      </c>
      <c r="J308" s="1" t="str">
        <f>IF(ISBLANK('2. Inputs'!K308),"n/a",IF(I308&lt;=5,"5 or less",IF(AND(I308&gt;5,I308&lt;=10),"&gt; 5 and &lt;= 10",IF(AND(I308&gt;10,I308&lt;=15),"&gt; 10 and &lt;=15",IF(I308&gt;15,"More than 15","")))))</f>
        <v>n/a</v>
      </c>
      <c r="K308" s="68"/>
      <c r="L308" s="68"/>
    </row>
    <row r="309" spans="1:12" x14ac:dyDescent="0.35">
      <c r="A309" s="1">
        <f>'2. Inputs'!A309</f>
        <v>0</v>
      </c>
      <c r="B309" s="1">
        <f>IF('3. Results'!$C$4="Yes",'2. Inputs'!B309,IF(D309="Yes","",'2. Inputs'!B309))</f>
        <v>0</v>
      </c>
      <c r="C309" s="61" t="b">
        <f t="shared" si="4"/>
        <v>0</v>
      </c>
      <c r="D309" s="61">
        <f>'2. Inputs'!L309</f>
        <v>0</v>
      </c>
      <c r="E309" s="67" t="e">
        <f>IF('2. Inputs'!E309="Hourly rate",'2. Inputs'!H309,'2. Inputs'!G309/52/'2. Inputs'!F309)</f>
        <v>#DIV/0!</v>
      </c>
      <c r="F309" s="63" t="str">
        <f>IF(AND('2. Inputs'!G309=0,'2. Inputs'!H309=0),"",IF('2. Inputs'!E309&lt;&gt;"Hourly rate",'2. Inputs'!G309/('2. Inputs'!F309/'2. Inputs'!$B$3),'2. Inputs'!H309*'2. Inputs'!$B$3*52))</f>
        <v/>
      </c>
      <c r="G309" s="63">
        <f>'2. Inputs'!I309+'2. Inputs'!J309</f>
        <v>0</v>
      </c>
      <c r="H309" s="65" t="e">
        <f>IF('2. Inputs'!D309&gt;0,'2. Inputs'!D309,Calculations!G309+Calculations!F309)</f>
        <v>#VALUE!</v>
      </c>
      <c r="I309" s="66">
        <f ca="1">(TODAY()-'2. Inputs'!K309)/365</f>
        <v>124.95616438356164</v>
      </c>
      <c r="J309" s="1" t="str">
        <f>IF(ISBLANK('2. Inputs'!K309),"n/a",IF(I309&lt;=5,"5 or less",IF(AND(I309&gt;5,I309&lt;=10),"&gt; 5 and &lt;= 10",IF(AND(I309&gt;10,I309&lt;=15),"&gt; 10 and &lt;=15",IF(I309&gt;15,"More than 15","")))))</f>
        <v>n/a</v>
      </c>
      <c r="K309" s="68"/>
      <c r="L309" s="68"/>
    </row>
    <row r="310" spans="1:12" x14ac:dyDescent="0.35">
      <c r="A310" s="1">
        <f>'2. Inputs'!A310</f>
        <v>0</v>
      </c>
      <c r="B310" s="1">
        <f>IF('3. Results'!$C$4="Yes",'2. Inputs'!B310,IF(D310="Yes","",'2. Inputs'!B310))</f>
        <v>0</v>
      </c>
      <c r="C310" s="61" t="b">
        <f t="shared" si="4"/>
        <v>0</v>
      </c>
      <c r="D310" s="61">
        <f>'2. Inputs'!L310</f>
        <v>0</v>
      </c>
      <c r="E310" s="67" t="e">
        <f>IF('2. Inputs'!E310="Hourly rate",'2. Inputs'!H310,'2. Inputs'!G310/52/'2. Inputs'!F310)</f>
        <v>#DIV/0!</v>
      </c>
      <c r="F310" s="63" t="str">
        <f>IF(AND('2. Inputs'!G310=0,'2. Inputs'!H310=0),"",IF('2. Inputs'!E310&lt;&gt;"Hourly rate",'2. Inputs'!G310/('2. Inputs'!F310/'2. Inputs'!$B$3),'2. Inputs'!H310*'2. Inputs'!$B$3*52))</f>
        <v/>
      </c>
      <c r="G310" s="63">
        <f>'2. Inputs'!I310+'2. Inputs'!J310</f>
        <v>0</v>
      </c>
      <c r="H310" s="65" t="e">
        <f>IF('2. Inputs'!D310&gt;0,'2. Inputs'!D310,Calculations!G310+Calculations!F310)</f>
        <v>#VALUE!</v>
      </c>
      <c r="I310" s="66">
        <f ca="1">(TODAY()-'2. Inputs'!K310)/365</f>
        <v>124.95616438356164</v>
      </c>
      <c r="J310" s="1" t="str">
        <f>IF(ISBLANK('2. Inputs'!K310),"n/a",IF(I310&lt;=5,"5 or less",IF(AND(I310&gt;5,I310&lt;=10),"&gt; 5 and &lt;= 10",IF(AND(I310&gt;10,I310&lt;=15),"&gt; 10 and &lt;=15",IF(I310&gt;15,"More than 15","")))))</f>
        <v>n/a</v>
      </c>
      <c r="K310" s="68"/>
      <c r="L310" s="68"/>
    </row>
    <row r="311" spans="1:12" x14ac:dyDescent="0.35">
      <c r="A311" s="1">
        <f>'2. Inputs'!A311</f>
        <v>0</v>
      </c>
      <c r="B311" s="1">
        <f>IF('3. Results'!$C$4="Yes",'2. Inputs'!B311,IF(D311="Yes","",'2. Inputs'!B311))</f>
        <v>0</v>
      </c>
      <c r="C311" s="61" t="b">
        <f t="shared" si="4"/>
        <v>0</v>
      </c>
      <c r="D311" s="61">
        <f>'2. Inputs'!L311</f>
        <v>0</v>
      </c>
      <c r="E311" s="67" t="e">
        <f>IF('2. Inputs'!E311="Hourly rate",'2. Inputs'!H311,'2. Inputs'!G311/52/'2. Inputs'!F311)</f>
        <v>#DIV/0!</v>
      </c>
      <c r="F311" s="63" t="str">
        <f>IF(AND('2. Inputs'!G311=0,'2. Inputs'!H311=0),"",IF('2. Inputs'!E311&lt;&gt;"Hourly rate",'2. Inputs'!G311/('2. Inputs'!F311/'2. Inputs'!$B$3),'2. Inputs'!H311*'2. Inputs'!$B$3*52))</f>
        <v/>
      </c>
      <c r="G311" s="63">
        <f>'2. Inputs'!I311+'2. Inputs'!J311</f>
        <v>0</v>
      </c>
      <c r="H311" s="65" t="e">
        <f>IF('2. Inputs'!D311&gt;0,'2. Inputs'!D311,Calculations!G311+Calculations!F311)</f>
        <v>#VALUE!</v>
      </c>
      <c r="I311" s="66">
        <f ca="1">(TODAY()-'2. Inputs'!K311)/365</f>
        <v>124.95616438356164</v>
      </c>
      <c r="J311" s="1" t="str">
        <f>IF(ISBLANK('2. Inputs'!K311),"n/a",IF(I311&lt;=5,"5 or less",IF(AND(I311&gt;5,I311&lt;=10),"&gt; 5 and &lt;= 10",IF(AND(I311&gt;10,I311&lt;=15),"&gt; 10 and &lt;=15",IF(I311&gt;15,"More than 15","")))))</f>
        <v>n/a</v>
      </c>
      <c r="K311" s="68"/>
      <c r="L311" s="68"/>
    </row>
    <row r="312" spans="1:12" x14ac:dyDescent="0.35">
      <c r="A312" s="1">
        <f>'2. Inputs'!A312</f>
        <v>0</v>
      </c>
      <c r="B312" s="1">
        <f>IF('3. Results'!$C$4="Yes",'2. Inputs'!B312,IF(D312="Yes","",'2. Inputs'!B312))</f>
        <v>0</v>
      </c>
      <c r="C312" s="61" t="b">
        <f t="shared" si="4"/>
        <v>0</v>
      </c>
      <c r="D312" s="61">
        <f>'2. Inputs'!L312</f>
        <v>0</v>
      </c>
      <c r="E312" s="67" t="e">
        <f>IF('2. Inputs'!E312="Hourly rate",'2. Inputs'!H312,'2. Inputs'!G312/52/'2. Inputs'!F312)</f>
        <v>#DIV/0!</v>
      </c>
      <c r="F312" s="63" t="str">
        <f>IF(AND('2. Inputs'!G312=0,'2. Inputs'!H312=0),"",IF('2. Inputs'!E312&lt;&gt;"Hourly rate",'2. Inputs'!G312/('2. Inputs'!F312/'2. Inputs'!$B$3),'2. Inputs'!H312*'2. Inputs'!$B$3*52))</f>
        <v/>
      </c>
      <c r="G312" s="63">
        <f>'2. Inputs'!I312+'2. Inputs'!J312</f>
        <v>0</v>
      </c>
      <c r="H312" s="65" t="e">
        <f>IF('2. Inputs'!D312&gt;0,'2. Inputs'!D312,Calculations!G312+Calculations!F312)</f>
        <v>#VALUE!</v>
      </c>
      <c r="I312" s="66">
        <f ca="1">(TODAY()-'2. Inputs'!K312)/365</f>
        <v>124.95616438356164</v>
      </c>
      <c r="J312" s="1" t="str">
        <f>IF(ISBLANK('2. Inputs'!K312),"n/a",IF(I312&lt;=5,"5 or less",IF(AND(I312&gt;5,I312&lt;=10),"&gt; 5 and &lt;= 10",IF(AND(I312&gt;10,I312&lt;=15),"&gt; 10 and &lt;=15",IF(I312&gt;15,"More than 15","")))))</f>
        <v>n/a</v>
      </c>
      <c r="K312" s="68"/>
      <c r="L312" s="68"/>
    </row>
    <row r="313" spans="1:12" x14ac:dyDescent="0.35">
      <c r="A313" s="1">
        <f>'2. Inputs'!A313</f>
        <v>0</v>
      </c>
      <c r="B313" s="1">
        <f>IF('3. Results'!$C$4="Yes",'2. Inputs'!B313,IF(D313="Yes","",'2. Inputs'!B313))</f>
        <v>0</v>
      </c>
      <c r="C313" s="61" t="b">
        <f t="shared" si="4"/>
        <v>0</v>
      </c>
      <c r="D313" s="61">
        <f>'2. Inputs'!L313</f>
        <v>0</v>
      </c>
      <c r="E313" s="67" t="e">
        <f>IF('2. Inputs'!E313="Hourly rate",'2. Inputs'!H313,'2. Inputs'!G313/52/'2. Inputs'!F313)</f>
        <v>#DIV/0!</v>
      </c>
      <c r="F313" s="63" t="str">
        <f>IF(AND('2. Inputs'!G313=0,'2. Inputs'!H313=0),"",IF('2. Inputs'!E313&lt;&gt;"Hourly rate",'2. Inputs'!G313/('2. Inputs'!F313/'2. Inputs'!$B$3),'2. Inputs'!H313*'2. Inputs'!$B$3*52))</f>
        <v/>
      </c>
      <c r="G313" s="63">
        <f>'2. Inputs'!I313+'2. Inputs'!J313</f>
        <v>0</v>
      </c>
      <c r="H313" s="65" t="e">
        <f>IF('2. Inputs'!D313&gt;0,'2. Inputs'!D313,Calculations!G313+Calculations!F313)</f>
        <v>#VALUE!</v>
      </c>
      <c r="I313" s="66">
        <f ca="1">(TODAY()-'2. Inputs'!K313)/365</f>
        <v>124.95616438356164</v>
      </c>
      <c r="J313" s="1" t="str">
        <f>IF(ISBLANK('2. Inputs'!K313),"n/a",IF(I313&lt;=5,"5 or less",IF(AND(I313&gt;5,I313&lt;=10),"&gt; 5 and &lt;= 10",IF(AND(I313&gt;10,I313&lt;=15),"&gt; 10 and &lt;=15",IF(I313&gt;15,"More than 15","")))))</f>
        <v>n/a</v>
      </c>
      <c r="K313" s="68"/>
      <c r="L313" s="68"/>
    </row>
    <row r="314" spans="1:12" x14ac:dyDescent="0.35">
      <c r="A314" s="1">
        <f>'2. Inputs'!A314</f>
        <v>0</v>
      </c>
      <c r="B314" s="1">
        <f>IF('3. Results'!$C$4="Yes",'2. Inputs'!B314,IF(D314="Yes","",'2. Inputs'!B314))</f>
        <v>0</v>
      </c>
      <c r="C314" s="61" t="b">
        <f t="shared" si="4"/>
        <v>0</v>
      </c>
      <c r="D314" s="61">
        <f>'2. Inputs'!L314</f>
        <v>0</v>
      </c>
      <c r="E314" s="67" t="e">
        <f>IF('2. Inputs'!E314="Hourly rate",'2. Inputs'!H314,'2. Inputs'!G314/52/'2. Inputs'!F314)</f>
        <v>#DIV/0!</v>
      </c>
      <c r="F314" s="63" t="str">
        <f>IF(AND('2. Inputs'!G314=0,'2. Inputs'!H314=0),"",IF('2. Inputs'!E314&lt;&gt;"Hourly rate",'2. Inputs'!G314/('2. Inputs'!F314/'2. Inputs'!$B$3),'2. Inputs'!H314*'2. Inputs'!$B$3*52))</f>
        <v/>
      </c>
      <c r="G314" s="63">
        <f>'2. Inputs'!I314+'2. Inputs'!J314</f>
        <v>0</v>
      </c>
      <c r="H314" s="65" t="e">
        <f>IF('2. Inputs'!D314&gt;0,'2. Inputs'!D314,Calculations!G314+Calculations!F314)</f>
        <v>#VALUE!</v>
      </c>
      <c r="I314" s="66">
        <f ca="1">(TODAY()-'2. Inputs'!K314)/365</f>
        <v>124.95616438356164</v>
      </c>
      <c r="J314" s="1" t="str">
        <f>IF(ISBLANK('2. Inputs'!K314),"n/a",IF(I314&lt;=5,"5 or less",IF(AND(I314&gt;5,I314&lt;=10),"&gt; 5 and &lt;= 10",IF(AND(I314&gt;10,I314&lt;=15),"&gt; 10 and &lt;=15",IF(I314&gt;15,"More than 15","")))))</f>
        <v>n/a</v>
      </c>
      <c r="K314" s="68"/>
      <c r="L314" s="68"/>
    </row>
    <row r="315" spans="1:12" x14ac:dyDescent="0.35">
      <c r="A315" s="1">
        <f>'2. Inputs'!A315</f>
        <v>0</v>
      </c>
      <c r="B315" s="1">
        <f>IF('3. Results'!$C$4="Yes",'2. Inputs'!B315,IF(D315="Yes","",'2. Inputs'!B315))</f>
        <v>0</v>
      </c>
      <c r="C315" s="61" t="b">
        <f t="shared" si="4"/>
        <v>0</v>
      </c>
      <c r="D315" s="61">
        <f>'2. Inputs'!L315</f>
        <v>0</v>
      </c>
      <c r="E315" s="67" t="e">
        <f>IF('2. Inputs'!E315="Hourly rate",'2. Inputs'!H315,'2. Inputs'!G315/52/'2. Inputs'!F315)</f>
        <v>#DIV/0!</v>
      </c>
      <c r="F315" s="63" t="str">
        <f>IF(AND('2. Inputs'!G315=0,'2. Inputs'!H315=0),"",IF('2. Inputs'!E315&lt;&gt;"Hourly rate",'2. Inputs'!G315/('2. Inputs'!F315/'2. Inputs'!$B$3),'2. Inputs'!H315*'2. Inputs'!$B$3*52))</f>
        <v/>
      </c>
      <c r="G315" s="63">
        <f>'2. Inputs'!I315+'2. Inputs'!J315</f>
        <v>0</v>
      </c>
      <c r="H315" s="65" t="e">
        <f>IF('2. Inputs'!D315&gt;0,'2. Inputs'!D315,Calculations!G315+Calculations!F315)</f>
        <v>#VALUE!</v>
      </c>
      <c r="I315" s="66">
        <f ca="1">(TODAY()-'2. Inputs'!K315)/365</f>
        <v>124.95616438356164</v>
      </c>
      <c r="J315" s="1" t="str">
        <f>IF(ISBLANK('2. Inputs'!K315),"n/a",IF(I315&lt;=5,"5 or less",IF(AND(I315&gt;5,I315&lt;=10),"&gt; 5 and &lt;= 10",IF(AND(I315&gt;10,I315&lt;=15),"&gt; 10 and &lt;=15",IF(I315&gt;15,"More than 15","")))))</f>
        <v>n/a</v>
      </c>
      <c r="K315" s="68"/>
      <c r="L315" s="68"/>
    </row>
    <row r="316" spans="1:12" x14ac:dyDescent="0.35">
      <c r="A316" s="1">
        <f>'2. Inputs'!A316</f>
        <v>0</v>
      </c>
      <c r="B316" s="1">
        <f>IF('3. Results'!$C$4="Yes",'2. Inputs'!B316,IF(D316="Yes","",'2. Inputs'!B316))</f>
        <v>0</v>
      </c>
      <c r="C316" s="61" t="b">
        <f t="shared" si="4"/>
        <v>0</v>
      </c>
      <c r="D316" s="61">
        <f>'2. Inputs'!L316</f>
        <v>0</v>
      </c>
      <c r="E316" s="67" t="e">
        <f>IF('2. Inputs'!E316="Hourly rate",'2. Inputs'!H316,'2. Inputs'!G316/52/'2. Inputs'!F316)</f>
        <v>#DIV/0!</v>
      </c>
      <c r="F316" s="63" t="str">
        <f>IF(AND('2. Inputs'!G316=0,'2. Inputs'!H316=0),"",IF('2. Inputs'!E316&lt;&gt;"Hourly rate",'2. Inputs'!G316/('2. Inputs'!F316/'2. Inputs'!$B$3),'2. Inputs'!H316*'2. Inputs'!$B$3*52))</f>
        <v/>
      </c>
      <c r="G316" s="63">
        <f>'2. Inputs'!I316+'2. Inputs'!J316</f>
        <v>0</v>
      </c>
      <c r="H316" s="65" t="e">
        <f>IF('2. Inputs'!D316&gt;0,'2. Inputs'!D316,Calculations!G316+Calculations!F316)</f>
        <v>#VALUE!</v>
      </c>
      <c r="I316" s="66">
        <f ca="1">(TODAY()-'2. Inputs'!K316)/365</f>
        <v>124.95616438356164</v>
      </c>
      <c r="J316" s="1" t="str">
        <f>IF(ISBLANK('2. Inputs'!K316),"n/a",IF(I316&lt;=5,"5 or less",IF(AND(I316&gt;5,I316&lt;=10),"&gt; 5 and &lt;= 10",IF(AND(I316&gt;10,I316&lt;=15),"&gt; 10 and &lt;=15",IF(I316&gt;15,"More than 15","")))))</f>
        <v>n/a</v>
      </c>
      <c r="K316" s="68"/>
      <c r="L316" s="68"/>
    </row>
    <row r="317" spans="1:12" x14ac:dyDescent="0.35">
      <c r="A317" s="1">
        <f>'2. Inputs'!A317</f>
        <v>0</v>
      </c>
      <c r="B317" s="1">
        <f>IF('3. Results'!$C$4="Yes",'2. Inputs'!B317,IF(D317="Yes","",'2. Inputs'!B317))</f>
        <v>0</v>
      </c>
      <c r="C317" s="61" t="b">
        <f t="shared" si="4"/>
        <v>0</v>
      </c>
      <c r="D317" s="61">
        <f>'2. Inputs'!L317</f>
        <v>0</v>
      </c>
      <c r="E317" s="67" t="e">
        <f>IF('2. Inputs'!E317="Hourly rate",'2. Inputs'!H317,'2. Inputs'!G317/52/'2. Inputs'!F317)</f>
        <v>#DIV/0!</v>
      </c>
      <c r="F317" s="63" t="str">
        <f>IF(AND('2. Inputs'!G317=0,'2. Inputs'!H317=0),"",IF('2. Inputs'!E317&lt;&gt;"Hourly rate",'2. Inputs'!G317/('2. Inputs'!F317/'2. Inputs'!$B$3),'2. Inputs'!H317*'2. Inputs'!$B$3*52))</f>
        <v/>
      </c>
      <c r="G317" s="63">
        <f>'2. Inputs'!I317+'2. Inputs'!J317</f>
        <v>0</v>
      </c>
      <c r="H317" s="65" t="e">
        <f>IF('2. Inputs'!D317&gt;0,'2. Inputs'!D317,Calculations!G317+Calculations!F317)</f>
        <v>#VALUE!</v>
      </c>
      <c r="I317" s="66">
        <f ca="1">(TODAY()-'2. Inputs'!K317)/365</f>
        <v>124.95616438356164</v>
      </c>
      <c r="J317" s="1" t="str">
        <f>IF(ISBLANK('2. Inputs'!K317),"n/a",IF(I317&lt;=5,"5 or less",IF(AND(I317&gt;5,I317&lt;=10),"&gt; 5 and &lt;= 10",IF(AND(I317&gt;10,I317&lt;=15),"&gt; 10 and &lt;=15",IF(I317&gt;15,"More than 15","")))))</f>
        <v>n/a</v>
      </c>
      <c r="K317" s="68"/>
      <c r="L317" s="68"/>
    </row>
    <row r="318" spans="1:12" x14ac:dyDescent="0.35">
      <c r="A318" s="1">
        <f>'2. Inputs'!A318</f>
        <v>0</v>
      </c>
      <c r="B318" s="1">
        <f>IF('3. Results'!$C$4="Yes",'2. Inputs'!B318,IF(D318="Yes","",'2. Inputs'!B318))</f>
        <v>0</v>
      </c>
      <c r="C318" s="61" t="b">
        <f t="shared" si="4"/>
        <v>0</v>
      </c>
      <c r="D318" s="61">
        <f>'2. Inputs'!L318</f>
        <v>0</v>
      </c>
      <c r="E318" s="67" t="e">
        <f>IF('2. Inputs'!E318="Hourly rate",'2. Inputs'!H318,'2. Inputs'!G318/52/'2. Inputs'!F318)</f>
        <v>#DIV/0!</v>
      </c>
      <c r="F318" s="63" t="str">
        <f>IF(AND('2. Inputs'!G318=0,'2. Inputs'!H318=0),"",IF('2. Inputs'!E318&lt;&gt;"Hourly rate",'2. Inputs'!G318/('2. Inputs'!F318/'2. Inputs'!$B$3),'2. Inputs'!H318*'2. Inputs'!$B$3*52))</f>
        <v/>
      </c>
      <c r="G318" s="63">
        <f>'2. Inputs'!I318+'2. Inputs'!J318</f>
        <v>0</v>
      </c>
      <c r="H318" s="65" t="e">
        <f>IF('2. Inputs'!D318&gt;0,'2. Inputs'!D318,Calculations!G318+Calculations!F318)</f>
        <v>#VALUE!</v>
      </c>
      <c r="I318" s="66">
        <f ca="1">(TODAY()-'2. Inputs'!K318)/365</f>
        <v>124.95616438356164</v>
      </c>
      <c r="J318" s="1" t="str">
        <f>IF(ISBLANK('2. Inputs'!K318),"n/a",IF(I318&lt;=5,"5 or less",IF(AND(I318&gt;5,I318&lt;=10),"&gt; 5 and &lt;= 10",IF(AND(I318&gt;10,I318&lt;=15),"&gt; 10 and &lt;=15",IF(I318&gt;15,"More than 15","")))))</f>
        <v>n/a</v>
      </c>
      <c r="K318" s="68"/>
      <c r="L318" s="68"/>
    </row>
    <row r="319" spans="1:12" x14ac:dyDescent="0.35">
      <c r="A319" s="1">
        <f>'2. Inputs'!A319</f>
        <v>0</v>
      </c>
      <c r="B319" s="1">
        <f>IF('3. Results'!$C$4="Yes",'2. Inputs'!B319,IF(D319="Yes","",'2. Inputs'!B319))</f>
        <v>0</v>
      </c>
      <c r="C319" s="61" t="b">
        <f t="shared" si="4"/>
        <v>0</v>
      </c>
      <c r="D319" s="61">
        <f>'2. Inputs'!L319</f>
        <v>0</v>
      </c>
      <c r="E319" s="67" t="e">
        <f>IF('2. Inputs'!E319="Hourly rate",'2. Inputs'!H319,'2. Inputs'!G319/52/'2. Inputs'!F319)</f>
        <v>#DIV/0!</v>
      </c>
      <c r="F319" s="63" t="str">
        <f>IF(AND('2. Inputs'!G319=0,'2. Inputs'!H319=0),"",IF('2. Inputs'!E319&lt;&gt;"Hourly rate",'2. Inputs'!G319/('2. Inputs'!F319/'2. Inputs'!$B$3),'2. Inputs'!H319*'2. Inputs'!$B$3*52))</f>
        <v/>
      </c>
      <c r="G319" s="63">
        <f>'2. Inputs'!I319+'2. Inputs'!J319</f>
        <v>0</v>
      </c>
      <c r="H319" s="65" t="e">
        <f>IF('2. Inputs'!D319&gt;0,'2. Inputs'!D319,Calculations!G319+Calculations!F319)</f>
        <v>#VALUE!</v>
      </c>
      <c r="I319" s="66">
        <f ca="1">(TODAY()-'2. Inputs'!K319)/365</f>
        <v>124.95616438356164</v>
      </c>
      <c r="J319" s="1" t="str">
        <f>IF(ISBLANK('2. Inputs'!K319),"n/a",IF(I319&lt;=5,"5 or less",IF(AND(I319&gt;5,I319&lt;=10),"&gt; 5 and &lt;= 10",IF(AND(I319&gt;10,I319&lt;=15),"&gt; 10 and &lt;=15",IF(I319&gt;15,"More than 15","")))))</f>
        <v>n/a</v>
      </c>
      <c r="K319" s="68"/>
      <c r="L319" s="68"/>
    </row>
    <row r="320" spans="1:12" x14ac:dyDescent="0.35">
      <c r="A320" s="1">
        <f>'2. Inputs'!A320</f>
        <v>0</v>
      </c>
      <c r="B320" s="1">
        <f>IF('3. Results'!$C$4="Yes",'2. Inputs'!B320,IF(D320="Yes","",'2. Inputs'!B320))</f>
        <v>0</v>
      </c>
      <c r="C320" s="61" t="b">
        <f t="shared" si="4"/>
        <v>0</v>
      </c>
      <c r="D320" s="61">
        <f>'2. Inputs'!L320</f>
        <v>0</v>
      </c>
      <c r="E320" s="67" t="e">
        <f>IF('2. Inputs'!E320="Hourly rate",'2. Inputs'!H320,'2. Inputs'!G320/52/'2. Inputs'!F320)</f>
        <v>#DIV/0!</v>
      </c>
      <c r="F320" s="63" t="str">
        <f>IF(AND('2. Inputs'!G320=0,'2. Inputs'!H320=0),"",IF('2. Inputs'!E320&lt;&gt;"Hourly rate",'2. Inputs'!G320/('2. Inputs'!F320/'2. Inputs'!$B$3),'2. Inputs'!H320*'2. Inputs'!$B$3*52))</f>
        <v/>
      </c>
      <c r="G320" s="63">
        <f>'2. Inputs'!I320+'2. Inputs'!J320</f>
        <v>0</v>
      </c>
      <c r="H320" s="65" t="e">
        <f>IF('2. Inputs'!D320&gt;0,'2. Inputs'!D320,Calculations!G320+Calculations!F320)</f>
        <v>#VALUE!</v>
      </c>
      <c r="I320" s="66">
        <f ca="1">(TODAY()-'2. Inputs'!K320)/365</f>
        <v>124.95616438356164</v>
      </c>
      <c r="J320" s="1" t="str">
        <f>IF(ISBLANK('2. Inputs'!K320),"n/a",IF(I320&lt;=5,"5 or less",IF(AND(I320&gt;5,I320&lt;=10),"&gt; 5 and &lt;= 10",IF(AND(I320&gt;10,I320&lt;=15),"&gt; 10 and &lt;=15",IF(I320&gt;15,"More than 15","")))))</f>
        <v>n/a</v>
      </c>
      <c r="K320" s="68"/>
      <c r="L320" s="68"/>
    </row>
    <row r="321" spans="1:12" x14ac:dyDescent="0.35">
      <c r="A321" s="1">
        <f>'2. Inputs'!A321</f>
        <v>0</v>
      </c>
      <c r="B321" s="1">
        <f>IF('3. Results'!$C$4="Yes",'2. Inputs'!B321,IF(D321="Yes","",'2. Inputs'!B321))</f>
        <v>0</v>
      </c>
      <c r="C321" s="61" t="b">
        <f t="shared" si="4"/>
        <v>0</v>
      </c>
      <c r="D321" s="61">
        <f>'2. Inputs'!L321</f>
        <v>0</v>
      </c>
      <c r="E321" s="67" t="e">
        <f>IF('2. Inputs'!E321="Hourly rate",'2. Inputs'!H321,'2. Inputs'!G321/52/'2. Inputs'!F321)</f>
        <v>#DIV/0!</v>
      </c>
      <c r="F321" s="63" t="str">
        <f>IF(AND('2. Inputs'!G321=0,'2. Inputs'!H321=0),"",IF('2. Inputs'!E321&lt;&gt;"Hourly rate",'2. Inputs'!G321/('2. Inputs'!F321/'2. Inputs'!$B$3),'2. Inputs'!H321*'2. Inputs'!$B$3*52))</f>
        <v/>
      </c>
      <c r="G321" s="63">
        <f>'2. Inputs'!I321+'2. Inputs'!J321</f>
        <v>0</v>
      </c>
      <c r="H321" s="65" t="e">
        <f>IF('2. Inputs'!D321&gt;0,'2. Inputs'!D321,Calculations!G321+Calculations!F321)</f>
        <v>#VALUE!</v>
      </c>
      <c r="I321" s="66">
        <f ca="1">(TODAY()-'2. Inputs'!K321)/365</f>
        <v>124.95616438356164</v>
      </c>
      <c r="J321" s="1" t="str">
        <f>IF(ISBLANK('2. Inputs'!K321),"n/a",IF(I321&lt;=5,"5 or less",IF(AND(I321&gt;5,I321&lt;=10),"&gt; 5 and &lt;= 10",IF(AND(I321&gt;10,I321&lt;=15),"&gt; 10 and &lt;=15",IF(I321&gt;15,"More than 15","")))))</f>
        <v>n/a</v>
      </c>
      <c r="K321" s="68"/>
      <c r="L321" s="68"/>
    </row>
    <row r="322" spans="1:12" x14ac:dyDescent="0.35">
      <c r="A322" s="1">
        <f>'2. Inputs'!A322</f>
        <v>0</v>
      </c>
      <c r="B322" s="1">
        <f>IF('3. Results'!$C$4="Yes",'2. Inputs'!B322,IF(D322="Yes","",'2. Inputs'!B322))</f>
        <v>0</v>
      </c>
      <c r="C322" s="61" t="b">
        <f t="shared" si="4"/>
        <v>0</v>
      </c>
      <c r="D322" s="61">
        <f>'2. Inputs'!L322</f>
        <v>0</v>
      </c>
      <c r="E322" s="67" t="e">
        <f>IF('2. Inputs'!E322="Hourly rate",'2. Inputs'!H322,'2. Inputs'!G322/52/'2. Inputs'!F322)</f>
        <v>#DIV/0!</v>
      </c>
      <c r="F322" s="63" t="str">
        <f>IF(AND('2. Inputs'!G322=0,'2. Inputs'!H322=0),"",IF('2. Inputs'!E322&lt;&gt;"Hourly rate",'2. Inputs'!G322/('2. Inputs'!F322/'2. Inputs'!$B$3),'2. Inputs'!H322*'2. Inputs'!$B$3*52))</f>
        <v/>
      </c>
      <c r="G322" s="63">
        <f>'2. Inputs'!I322+'2. Inputs'!J322</f>
        <v>0</v>
      </c>
      <c r="H322" s="65" t="e">
        <f>IF('2. Inputs'!D322&gt;0,'2. Inputs'!D322,Calculations!G322+Calculations!F322)</f>
        <v>#VALUE!</v>
      </c>
      <c r="I322" s="66">
        <f ca="1">(TODAY()-'2. Inputs'!K322)/365</f>
        <v>124.95616438356164</v>
      </c>
      <c r="J322" s="1" t="str">
        <f>IF(ISBLANK('2. Inputs'!K322),"n/a",IF(I322&lt;=5,"5 or less",IF(AND(I322&gt;5,I322&lt;=10),"&gt; 5 and &lt;= 10",IF(AND(I322&gt;10,I322&lt;=15),"&gt; 10 and &lt;=15",IF(I322&gt;15,"More than 15","")))))</f>
        <v>n/a</v>
      </c>
      <c r="K322" s="68"/>
      <c r="L322" s="68"/>
    </row>
    <row r="323" spans="1:12" x14ac:dyDescent="0.35">
      <c r="A323" s="1">
        <f>'2. Inputs'!A323</f>
        <v>0</v>
      </c>
      <c r="B323" s="1">
        <f>IF('3. Results'!$C$4="Yes",'2. Inputs'!B323,IF(D323="Yes","",'2. Inputs'!B323))</f>
        <v>0</v>
      </c>
      <c r="C323" s="61" t="b">
        <f t="shared" si="4"/>
        <v>0</v>
      </c>
      <c r="D323" s="61">
        <f>'2. Inputs'!L323</f>
        <v>0</v>
      </c>
      <c r="E323" s="67" t="e">
        <f>IF('2. Inputs'!E323="Hourly rate",'2. Inputs'!H323,'2. Inputs'!G323/52/'2. Inputs'!F323)</f>
        <v>#DIV/0!</v>
      </c>
      <c r="F323" s="63" t="str">
        <f>IF(AND('2. Inputs'!G323=0,'2. Inputs'!H323=0),"",IF('2. Inputs'!E323&lt;&gt;"Hourly rate",'2. Inputs'!G323/('2. Inputs'!F323/'2. Inputs'!$B$3),'2. Inputs'!H323*'2. Inputs'!$B$3*52))</f>
        <v/>
      </c>
      <c r="G323" s="63">
        <f>'2. Inputs'!I323+'2. Inputs'!J323</f>
        <v>0</v>
      </c>
      <c r="H323" s="65" t="e">
        <f>IF('2. Inputs'!D323&gt;0,'2. Inputs'!D323,Calculations!G323+Calculations!F323)</f>
        <v>#VALUE!</v>
      </c>
      <c r="I323" s="66">
        <f ca="1">(TODAY()-'2. Inputs'!K323)/365</f>
        <v>124.95616438356164</v>
      </c>
      <c r="J323" s="1" t="str">
        <f>IF(ISBLANK('2. Inputs'!K323),"n/a",IF(I323&lt;=5,"5 or less",IF(AND(I323&gt;5,I323&lt;=10),"&gt; 5 and &lt;= 10",IF(AND(I323&gt;10,I323&lt;=15),"&gt; 10 and &lt;=15",IF(I323&gt;15,"More than 15","")))))</f>
        <v>n/a</v>
      </c>
      <c r="K323" s="68"/>
      <c r="L323" s="68"/>
    </row>
    <row r="324" spans="1:12" x14ac:dyDescent="0.35">
      <c r="A324" s="1">
        <f>'2. Inputs'!A324</f>
        <v>0</v>
      </c>
      <c r="B324" s="1">
        <f>IF('3. Results'!$C$4="Yes",'2. Inputs'!B324,IF(D324="Yes","",'2. Inputs'!B324))</f>
        <v>0</v>
      </c>
      <c r="C324" s="61" t="b">
        <f t="shared" si="4"/>
        <v>0</v>
      </c>
      <c r="D324" s="61">
        <f>'2. Inputs'!L324</f>
        <v>0</v>
      </c>
      <c r="E324" s="67" t="e">
        <f>IF('2. Inputs'!E324="Hourly rate",'2. Inputs'!H324,'2. Inputs'!G324/52/'2. Inputs'!F324)</f>
        <v>#DIV/0!</v>
      </c>
      <c r="F324" s="63" t="str">
        <f>IF(AND('2. Inputs'!G324=0,'2. Inputs'!H324=0),"",IF('2. Inputs'!E324&lt;&gt;"Hourly rate",'2. Inputs'!G324/('2. Inputs'!F324/'2. Inputs'!$B$3),'2. Inputs'!H324*'2. Inputs'!$B$3*52))</f>
        <v/>
      </c>
      <c r="G324" s="63">
        <f>'2. Inputs'!I324+'2. Inputs'!J324</f>
        <v>0</v>
      </c>
      <c r="H324" s="65" t="e">
        <f>IF('2. Inputs'!D324&gt;0,'2. Inputs'!D324,Calculations!G324+Calculations!F324)</f>
        <v>#VALUE!</v>
      </c>
      <c r="I324" s="66">
        <f ca="1">(TODAY()-'2. Inputs'!K324)/365</f>
        <v>124.95616438356164</v>
      </c>
      <c r="J324" s="1" t="str">
        <f>IF(ISBLANK('2. Inputs'!K324),"n/a",IF(I324&lt;=5,"5 or less",IF(AND(I324&gt;5,I324&lt;=10),"&gt; 5 and &lt;= 10",IF(AND(I324&gt;10,I324&lt;=15),"&gt; 10 and &lt;=15",IF(I324&gt;15,"More than 15","")))))</f>
        <v>n/a</v>
      </c>
      <c r="K324" s="68"/>
      <c r="L324" s="68"/>
    </row>
    <row r="325" spans="1:12" x14ac:dyDescent="0.35">
      <c r="A325" s="1">
        <f>'2. Inputs'!A325</f>
        <v>0</v>
      </c>
      <c r="B325" s="1">
        <f>IF('3. Results'!$C$4="Yes",'2. Inputs'!B325,IF(D325="Yes","",'2. Inputs'!B325))</f>
        <v>0</v>
      </c>
      <c r="C325" s="61" t="b">
        <f t="shared" si="4"/>
        <v>0</v>
      </c>
      <c r="D325" s="61">
        <f>'2. Inputs'!L325</f>
        <v>0</v>
      </c>
      <c r="E325" s="67" t="e">
        <f>IF('2. Inputs'!E325="Hourly rate",'2. Inputs'!H325,'2. Inputs'!G325/52/'2. Inputs'!F325)</f>
        <v>#DIV/0!</v>
      </c>
      <c r="F325" s="63" t="str">
        <f>IF(AND('2. Inputs'!G325=0,'2. Inputs'!H325=0),"",IF('2. Inputs'!E325&lt;&gt;"Hourly rate",'2. Inputs'!G325/('2. Inputs'!F325/'2. Inputs'!$B$3),'2. Inputs'!H325*'2. Inputs'!$B$3*52))</f>
        <v/>
      </c>
      <c r="G325" s="63">
        <f>'2. Inputs'!I325+'2. Inputs'!J325</f>
        <v>0</v>
      </c>
      <c r="H325" s="65" t="e">
        <f>IF('2. Inputs'!D325&gt;0,'2. Inputs'!D325,Calculations!G325+Calculations!F325)</f>
        <v>#VALUE!</v>
      </c>
      <c r="I325" s="66">
        <f ca="1">(TODAY()-'2. Inputs'!K325)/365</f>
        <v>124.95616438356164</v>
      </c>
      <c r="J325" s="1" t="str">
        <f>IF(ISBLANK('2. Inputs'!K325),"n/a",IF(I325&lt;=5,"5 or less",IF(AND(I325&gt;5,I325&lt;=10),"&gt; 5 and &lt;= 10",IF(AND(I325&gt;10,I325&lt;=15),"&gt; 10 and &lt;=15",IF(I325&gt;15,"More than 15","")))))</f>
        <v>n/a</v>
      </c>
      <c r="K325" s="68"/>
      <c r="L325" s="68"/>
    </row>
    <row r="326" spans="1:12" x14ac:dyDescent="0.35">
      <c r="A326" s="1">
        <f>'2. Inputs'!A326</f>
        <v>0</v>
      </c>
      <c r="B326" s="1">
        <f>IF('3. Results'!$C$4="Yes",'2. Inputs'!B326,IF(D326="Yes","",'2. Inputs'!B326))</f>
        <v>0</v>
      </c>
      <c r="C326" s="61" t="b">
        <f t="shared" si="4"/>
        <v>0</v>
      </c>
      <c r="D326" s="61">
        <f>'2. Inputs'!L326</f>
        <v>0</v>
      </c>
      <c r="E326" s="67" t="e">
        <f>IF('2. Inputs'!E326="Hourly rate",'2. Inputs'!H326,'2. Inputs'!G326/52/'2. Inputs'!F326)</f>
        <v>#DIV/0!</v>
      </c>
      <c r="F326" s="63" t="str">
        <f>IF(AND('2. Inputs'!G326=0,'2. Inputs'!H326=0),"",IF('2. Inputs'!E326&lt;&gt;"Hourly rate",'2. Inputs'!G326/('2. Inputs'!F326/'2. Inputs'!$B$3),'2. Inputs'!H326*'2. Inputs'!$B$3*52))</f>
        <v/>
      </c>
      <c r="G326" s="63">
        <f>'2. Inputs'!I326+'2. Inputs'!J326</f>
        <v>0</v>
      </c>
      <c r="H326" s="65" t="e">
        <f>IF('2. Inputs'!D326&gt;0,'2. Inputs'!D326,Calculations!G326+Calculations!F326)</f>
        <v>#VALUE!</v>
      </c>
      <c r="I326" s="66">
        <f ca="1">(TODAY()-'2. Inputs'!K326)/365</f>
        <v>124.95616438356164</v>
      </c>
      <c r="J326" s="1" t="str">
        <f>IF(ISBLANK('2. Inputs'!K326),"n/a",IF(I326&lt;=5,"5 or less",IF(AND(I326&gt;5,I326&lt;=10),"&gt; 5 and &lt;= 10",IF(AND(I326&gt;10,I326&lt;=15),"&gt; 10 and &lt;=15",IF(I326&gt;15,"More than 15","")))))</f>
        <v>n/a</v>
      </c>
      <c r="K326" s="68"/>
      <c r="L326" s="68"/>
    </row>
    <row r="327" spans="1:12" x14ac:dyDescent="0.35">
      <c r="A327" s="1">
        <f>'2. Inputs'!A327</f>
        <v>0</v>
      </c>
      <c r="B327" s="1">
        <f>IF('3. Results'!$C$4="Yes",'2. Inputs'!B327,IF(D327="Yes","",'2. Inputs'!B327))</f>
        <v>0</v>
      </c>
      <c r="C327" s="61" t="b">
        <f t="shared" si="4"/>
        <v>0</v>
      </c>
      <c r="D327" s="61">
        <f>'2. Inputs'!L327</f>
        <v>0</v>
      </c>
      <c r="E327" s="67" t="e">
        <f>IF('2. Inputs'!E327="Hourly rate",'2. Inputs'!H327,'2. Inputs'!G327/52/'2. Inputs'!F327)</f>
        <v>#DIV/0!</v>
      </c>
      <c r="F327" s="63" t="str">
        <f>IF(AND('2. Inputs'!G327=0,'2. Inputs'!H327=0),"",IF('2. Inputs'!E327&lt;&gt;"Hourly rate",'2. Inputs'!G327/('2. Inputs'!F327/'2. Inputs'!$B$3),'2. Inputs'!H327*'2. Inputs'!$B$3*52))</f>
        <v/>
      </c>
      <c r="G327" s="63">
        <f>'2. Inputs'!I327+'2. Inputs'!J327</f>
        <v>0</v>
      </c>
      <c r="H327" s="65" t="e">
        <f>IF('2. Inputs'!D327&gt;0,'2. Inputs'!D327,Calculations!G327+Calculations!F327)</f>
        <v>#VALUE!</v>
      </c>
      <c r="I327" s="66">
        <f ca="1">(TODAY()-'2. Inputs'!K327)/365</f>
        <v>124.95616438356164</v>
      </c>
      <c r="J327" s="1" t="str">
        <f>IF(ISBLANK('2. Inputs'!K327),"n/a",IF(I327&lt;=5,"5 or less",IF(AND(I327&gt;5,I327&lt;=10),"&gt; 5 and &lt;= 10",IF(AND(I327&gt;10,I327&lt;=15),"&gt; 10 and &lt;=15",IF(I327&gt;15,"More than 15","")))))</f>
        <v>n/a</v>
      </c>
      <c r="K327" s="68"/>
      <c r="L327" s="68"/>
    </row>
    <row r="328" spans="1:12" x14ac:dyDescent="0.35">
      <c r="A328" s="1">
        <f>'2. Inputs'!A328</f>
        <v>0</v>
      </c>
      <c r="B328" s="1">
        <f>IF('3. Results'!$C$4="Yes",'2. Inputs'!B328,IF(D328="Yes","",'2. Inputs'!B328))</f>
        <v>0</v>
      </c>
      <c r="C328" s="61" t="b">
        <f t="shared" ref="C328:C391" si="5">IF(OR(B328="Women",B328="Men"),"Women and Men")</f>
        <v>0</v>
      </c>
      <c r="D328" s="61">
        <f>'2. Inputs'!L328</f>
        <v>0</v>
      </c>
      <c r="E328" s="67" t="e">
        <f>IF('2. Inputs'!E328="Hourly rate",'2. Inputs'!H328,'2. Inputs'!G328/52/'2. Inputs'!F328)</f>
        <v>#DIV/0!</v>
      </c>
      <c r="F328" s="63" t="str">
        <f>IF(AND('2. Inputs'!G328=0,'2. Inputs'!H328=0),"",IF('2. Inputs'!E328&lt;&gt;"Hourly rate",'2. Inputs'!G328/('2. Inputs'!F328/'2. Inputs'!$B$3),'2. Inputs'!H328*'2. Inputs'!$B$3*52))</f>
        <v/>
      </c>
      <c r="G328" s="63">
        <f>'2. Inputs'!I328+'2. Inputs'!J328</f>
        <v>0</v>
      </c>
      <c r="H328" s="65" t="e">
        <f>IF('2. Inputs'!D328&gt;0,'2. Inputs'!D328,Calculations!G328+Calculations!F328)</f>
        <v>#VALUE!</v>
      </c>
      <c r="I328" s="66">
        <f ca="1">(TODAY()-'2. Inputs'!K328)/365</f>
        <v>124.95616438356164</v>
      </c>
      <c r="J328" s="1" t="str">
        <f>IF(ISBLANK('2. Inputs'!K328),"n/a",IF(I328&lt;=5,"5 or less",IF(AND(I328&gt;5,I328&lt;=10),"&gt; 5 and &lt;= 10",IF(AND(I328&gt;10,I328&lt;=15),"&gt; 10 and &lt;=15",IF(I328&gt;15,"More than 15","")))))</f>
        <v>n/a</v>
      </c>
      <c r="K328" s="68"/>
      <c r="L328" s="68"/>
    </row>
    <row r="329" spans="1:12" x14ac:dyDescent="0.35">
      <c r="A329" s="1">
        <f>'2. Inputs'!A329</f>
        <v>0</v>
      </c>
      <c r="B329" s="1">
        <f>IF('3. Results'!$C$4="Yes",'2. Inputs'!B329,IF(D329="Yes","",'2. Inputs'!B329))</f>
        <v>0</v>
      </c>
      <c r="C329" s="61" t="b">
        <f t="shared" si="5"/>
        <v>0</v>
      </c>
      <c r="D329" s="61">
        <f>'2. Inputs'!L329</f>
        <v>0</v>
      </c>
      <c r="E329" s="67" t="e">
        <f>IF('2. Inputs'!E329="Hourly rate",'2. Inputs'!H329,'2. Inputs'!G329/52/'2. Inputs'!F329)</f>
        <v>#DIV/0!</v>
      </c>
      <c r="F329" s="63" t="str">
        <f>IF(AND('2. Inputs'!G329=0,'2. Inputs'!H329=0),"",IF('2. Inputs'!E329&lt;&gt;"Hourly rate",'2. Inputs'!G329/('2. Inputs'!F329/'2. Inputs'!$B$3),'2. Inputs'!H329*'2. Inputs'!$B$3*52))</f>
        <v/>
      </c>
      <c r="G329" s="63">
        <f>'2. Inputs'!I329+'2. Inputs'!J329</f>
        <v>0</v>
      </c>
      <c r="H329" s="65" t="e">
        <f>IF('2. Inputs'!D329&gt;0,'2. Inputs'!D329,Calculations!G329+Calculations!F329)</f>
        <v>#VALUE!</v>
      </c>
      <c r="I329" s="66">
        <f ca="1">(TODAY()-'2. Inputs'!K329)/365</f>
        <v>124.95616438356164</v>
      </c>
      <c r="J329" s="1" t="str">
        <f>IF(ISBLANK('2. Inputs'!K329),"n/a",IF(I329&lt;=5,"5 or less",IF(AND(I329&gt;5,I329&lt;=10),"&gt; 5 and &lt;= 10",IF(AND(I329&gt;10,I329&lt;=15),"&gt; 10 and &lt;=15",IF(I329&gt;15,"More than 15","")))))</f>
        <v>n/a</v>
      </c>
      <c r="K329" s="68"/>
      <c r="L329" s="68"/>
    </row>
    <row r="330" spans="1:12" x14ac:dyDescent="0.35">
      <c r="A330" s="1">
        <f>'2. Inputs'!A330</f>
        <v>0</v>
      </c>
      <c r="B330" s="1">
        <f>IF('3. Results'!$C$4="Yes",'2. Inputs'!B330,IF(D330="Yes","",'2. Inputs'!B330))</f>
        <v>0</v>
      </c>
      <c r="C330" s="61" t="b">
        <f t="shared" si="5"/>
        <v>0</v>
      </c>
      <c r="D330" s="61">
        <f>'2. Inputs'!L330</f>
        <v>0</v>
      </c>
      <c r="E330" s="67" t="e">
        <f>IF('2. Inputs'!E330="Hourly rate",'2. Inputs'!H330,'2. Inputs'!G330/52/'2. Inputs'!F330)</f>
        <v>#DIV/0!</v>
      </c>
      <c r="F330" s="63" t="str">
        <f>IF(AND('2. Inputs'!G330=0,'2. Inputs'!H330=0),"",IF('2. Inputs'!E330&lt;&gt;"Hourly rate",'2. Inputs'!G330/('2. Inputs'!F330/'2. Inputs'!$B$3),'2. Inputs'!H330*'2. Inputs'!$B$3*52))</f>
        <v/>
      </c>
      <c r="G330" s="63">
        <f>'2. Inputs'!I330+'2. Inputs'!J330</f>
        <v>0</v>
      </c>
      <c r="H330" s="65" t="e">
        <f>IF('2. Inputs'!D330&gt;0,'2. Inputs'!D330,Calculations!G330+Calculations!F330)</f>
        <v>#VALUE!</v>
      </c>
      <c r="I330" s="66">
        <f ca="1">(TODAY()-'2. Inputs'!K330)/365</f>
        <v>124.95616438356164</v>
      </c>
      <c r="J330" s="1" t="str">
        <f>IF(ISBLANK('2. Inputs'!K330),"n/a",IF(I330&lt;=5,"5 or less",IF(AND(I330&gt;5,I330&lt;=10),"&gt; 5 and &lt;= 10",IF(AND(I330&gt;10,I330&lt;=15),"&gt; 10 and &lt;=15",IF(I330&gt;15,"More than 15","")))))</f>
        <v>n/a</v>
      </c>
      <c r="K330" s="68"/>
      <c r="L330" s="68"/>
    </row>
    <row r="331" spans="1:12" x14ac:dyDescent="0.35">
      <c r="A331" s="1">
        <f>'2. Inputs'!A331</f>
        <v>0</v>
      </c>
      <c r="B331" s="1">
        <f>IF('3. Results'!$C$4="Yes",'2. Inputs'!B331,IF(D331="Yes","",'2. Inputs'!B331))</f>
        <v>0</v>
      </c>
      <c r="C331" s="61" t="b">
        <f t="shared" si="5"/>
        <v>0</v>
      </c>
      <c r="D331" s="61">
        <f>'2. Inputs'!L331</f>
        <v>0</v>
      </c>
      <c r="E331" s="67" t="e">
        <f>IF('2. Inputs'!E331="Hourly rate",'2. Inputs'!H331,'2. Inputs'!G331/52/'2. Inputs'!F331)</f>
        <v>#DIV/0!</v>
      </c>
      <c r="F331" s="63" t="str">
        <f>IF(AND('2. Inputs'!G331=0,'2. Inputs'!H331=0),"",IF('2. Inputs'!E331&lt;&gt;"Hourly rate",'2. Inputs'!G331/('2. Inputs'!F331/'2. Inputs'!$B$3),'2. Inputs'!H331*'2. Inputs'!$B$3*52))</f>
        <v/>
      </c>
      <c r="G331" s="63">
        <f>'2. Inputs'!I331+'2. Inputs'!J331</f>
        <v>0</v>
      </c>
      <c r="H331" s="65" t="e">
        <f>IF('2. Inputs'!D331&gt;0,'2. Inputs'!D331,Calculations!G331+Calculations!F331)</f>
        <v>#VALUE!</v>
      </c>
      <c r="I331" s="66">
        <f ca="1">(TODAY()-'2. Inputs'!K331)/365</f>
        <v>124.95616438356164</v>
      </c>
      <c r="J331" s="1" t="str">
        <f>IF(ISBLANK('2. Inputs'!K331),"n/a",IF(I331&lt;=5,"5 or less",IF(AND(I331&gt;5,I331&lt;=10),"&gt; 5 and &lt;= 10",IF(AND(I331&gt;10,I331&lt;=15),"&gt; 10 and &lt;=15",IF(I331&gt;15,"More than 15","")))))</f>
        <v>n/a</v>
      </c>
      <c r="K331" s="68"/>
      <c r="L331" s="68"/>
    </row>
    <row r="332" spans="1:12" x14ac:dyDescent="0.35">
      <c r="A332" s="1">
        <f>'2. Inputs'!A332</f>
        <v>0</v>
      </c>
      <c r="B332" s="1">
        <f>IF('3. Results'!$C$4="Yes",'2. Inputs'!B332,IF(D332="Yes","",'2. Inputs'!B332))</f>
        <v>0</v>
      </c>
      <c r="C332" s="61" t="b">
        <f t="shared" si="5"/>
        <v>0</v>
      </c>
      <c r="D332" s="61">
        <f>'2. Inputs'!L332</f>
        <v>0</v>
      </c>
      <c r="E332" s="67" t="e">
        <f>IF('2. Inputs'!E332="Hourly rate",'2. Inputs'!H332,'2. Inputs'!G332/52/'2. Inputs'!F332)</f>
        <v>#DIV/0!</v>
      </c>
      <c r="F332" s="63" t="str">
        <f>IF(AND('2. Inputs'!G332=0,'2. Inputs'!H332=0),"",IF('2. Inputs'!E332&lt;&gt;"Hourly rate",'2. Inputs'!G332/('2. Inputs'!F332/'2. Inputs'!$B$3),'2. Inputs'!H332*'2. Inputs'!$B$3*52))</f>
        <v/>
      </c>
      <c r="G332" s="63">
        <f>'2. Inputs'!I332+'2. Inputs'!J332</f>
        <v>0</v>
      </c>
      <c r="H332" s="65" t="e">
        <f>IF('2. Inputs'!D332&gt;0,'2. Inputs'!D332,Calculations!G332+Calculations!F332)</f>
        <v>#VALUE!</v>
      </c>
      <c r="I332" s="66">
        <f ca="1">(TODAY()-'2. Inputs'!K332)/365</f>
        <v>124.95616438356164</v>
      </c>
      <c r="J332" s="1" t="str">
        <f>IF(ISBLANK('2. Inputs'!K332),"n/a",IF(I332&lt;=5,"5 or less",IF(AND(I332&gt;5,I332&lt;=10),"&gt; 5 and &lt;= 10",IF(AND(I332&gt;10,I332&lt;=15),"&gt; 10 and &lt;=15",IF(I332&gt;15,"More than 15","")))))</f>
        <v>n/a</v>
      </c>
      <c r="K332" s="68"/>
      <c r="L332" s="68"/>
    </row>
    <row r="333" spans="1:12" x14ac:dyDescent="0.35">
      <c r="A333" s="1">
        <f>'2. Inputs'!A333</f>
        <v>0</v>
      </c>
      <c r="B333" s="1">
        <f>IF('3. Results'!$C$4="Yes",'2. Inputs'!B333,IF(D333="Yes","",'2. Inputs'!B333))</f>
        <v>0</v>
      </c>
      <c r="C333" s="61" t="b">
        <f t="shared" si="5"/>
        <v>0</v>
      </c>
      <c r="D333" s="61">
        <f>'2. Inputs'!L333</f>
        <v>0</v>
      </c>
      <c r="E333" s="67" t="e">
        <f>IF('2. Inputs'!E333="Hourly rate",'2. Inputs'!H333,'2. Inputs'!G333/52/'2. Inputs'!F333)</f>
        <v>#DIV/0!</v>
      </c>
      <c r="F333" s="63" t="str">
        <f>IF(AND('2. Inputs'!G333=0,'2. Inputs'!H333=0),"",IF('2. Inputs'!E333&lt;&gt;"Hourly rate",'2. Inputs'!G333/('2. Inputs'!F333/'2. Inputs'!$B$3),'2. Inputs'!H333*'2. Inputs'!$B$3*52))</f>
        <v/>
      </c>
      <c r="G333" s="63">
        <f>'2. Inputs'!I333+'2. Inputs'!J333</f>
        <v>0</v>
      </c>
      <c r="H333" s="65" t="e">
        <f>IF('2. Inputs'!D333&gt;0,'2. Inputs'!D333,Calculations!G333+Calculations!F333)</f>
        <v>#VALUE!</v>
      </c>
      <c r="I333" s="66">
        <f ca="1">(TODAY()-'2. Inputs'!K333)/365</f>
        <v>124.95616438356164</v>
      </c>
      <c r="J333" s="1" t="str">
        <f>IF(ISBLANK('2. Inputs'!K333),"n/a",IF(I333&lt;=5,"5 or less",IF(AND(I333&gt;5,I333&lt;=10),"&gt; 5 and &lt;= 10",IF(AND(I333&gt;10,I333&lt;=15),"&gt; 10 and &lt;=15",IF(I333&gt;15,"More than 15","")))))</f>
        <v>n/a</v>
      </c>
      <c r="K333" s="68"/>
      <c r="L333" s="68"/>
    </row>
    <row r="334" spans="1:12" x14ac:dyDescent="0.35">
      <c r="A334" s="1">
        <f>'2. Inputs'!A334</f>
        <v>0</v>
      </c>
      <c r="B334" s="1">
        <f>IF('3. Results'!$C$4="Yes",'2. Inputs'!B334,IF(D334="Yes","",'2. Inputs'!B334))</f>
        <v>0</v>
      </c>
      <c r="C334" s="61" t="b">
        <f t="shared" si="5"/>
        <v>0</v>
      </c>
      <c r="D334" s="61">
        <f>'2. Inputs'!L334</f>
        <v>0</v>
      </c>
      <c r="E334" s="67" t="e">
        <f>IF('2. Inputs'!E334="Hourly rate",'2. Inputs'!H334,'2. Inputs'!G334/52/'2. Inputs'!F334)</f>
        <v>#DIV/0!</v>
      </c>
      <c r="F334" s="63" t="str">
        <f>IF(AND('2. Inputs'!G334=0,'2. Inputs'!H334=0),"",IF('2. Inputs'!E334&lt;&gt;"Hourly rate",'2. Inputs'!G334/('2. Inputs'!F334/'2. Inputs'!$B$3),'2. Inputs'!H334*'2. Inputs'!$B$3*52))</f>
        <v/>
      </c>
      <c r="G334" s="63">
        <f>'2. Inputs'!I334+'2. Inputs'!J334</f>
        <v>0</v>
      </c>
      <c r="H334" s="65" t="e">
        <f>IF('2. Inputs'!D334&gt;0,'2. Inputs'!D334,Calculations!G334+Calculations!F334)</f>
        <v>#VALUE!</v>
      </c>
      <c r="I334" s="66">
        <f ca="1">(TODAY()-'2. Inputs'!K334)/365</f>
        <v>124.95616438356164</v>
      </c>
      <c r="J334" s="1" t="str">
        <f>IF(ISBLANK('2. Inputs'!K334),"n/a",IF(I334&lt;=5,"5 or less",IF(AND(I334&gt;5,I334&lt;=10),"&gt; 5 and &lt;= 10",IF(AND(I334&gt;10,I334&lt;=15),"&gt; 10 and &lt;=15",IF(I334&gt;15,"More than 15","")))))</f>
        <v>n/a</v>
      </c>
      <c r="K334" s="68"/>
      <c r="L334" s="68"/>
    </row>
    <row r="335" spans="1:12" x14ac:dyDescent="0.35">
      <c r="A335" s="1">
        <f>'2. Inputs'!A335</f>
        <v>0</v>
      </c>
      <c r="B335" s="1">
        <f>IF('3. Results'!$C$4="Yes",'2. Inputs'!B335,IF(D335="Yes","",'2. Inputs'!B335))</f>
        <v>0</v>
      </c>
      <c r="C335" s="61" t="b">
        <f t="shared" si="5"/>
        <v>0</v>
      </c>
      <c r="D335" s="61">
        <f>'2. Inputs'!L335</f>
        <v>0</v>
      </c>
      <c r="E335" s="67" t="e">
        <f>IF('2. Inputs'!E335="Hourly rate",'2. Inputs'!H335,'2. Inputs'!G335/52/'2. Inputs'!F335)</f>
        <v>#DIV/0!</v>
      </c>
      <c r="F335" s="63" t="str">
        <f>IF(AND('2. Inputs'!G335=0,'2. Inputs'!H335=0),"",IF('2. Inputs'!E335&lt;&gt;"Hourly rate",'2. Inputs'!G335/('2. Inputs'!F335/'2. Inputs'!$B$3),'2. Inputs'!H335*'2. Inputs'!$B$3*52))</f>
        <v/>
      </c>
      <c r="G335" s="63">
        <f>'2. Inputs'!I335+'2. Inputs'!J335</f>
        <v>0</v>
      </c>
      <c r="H335" s="65" t="e">
        <f>IF('2. Inputs'!D335&gt;0,'2. Inputs'!D335,Calculations!G335+Calculations!F335)</f>
        <v>#VALUE!</v>
      </c>
      <c r="I335" s="66">
        <f ca="1">(TODAY()-'2. Inputs'!K335)/365</f>
        <v>124.95616438356164</v>
      </c>
      <c r="J335" s="1" t="str">
        <f>IF(ISBLANK('2. Inputs'!K335),"n/a",IF(I335&lt;=5,"5 or less",IF(AND(I335&gt;5,I335&lt;=10),"&gt; 5 and &lt;= 10",IF(AND(I335&gt;10,I335&lt;=15),"&gt; 10 and &lt;=15",IF(I335&gt;15,"More than 15","")))))</f>
        <v>n/a</v>
      </c>
      <c r="K335" s="68"/>
      <c r="L335" s="68"/>
    </row>
    <row r="336" spans="1:12" x14ac:dyDescent="0.35">
      <c r="A336" s="1">
        <f>'2. Inputs'!A336</f>
        <v>0</v>
      </c>
      <c r="B336" s="1">
        <f>IF('3. Results'!$C$4="Yes",'2. Inputs'!B336,IF(D336="Yes","",'2. Inputs'!B336))</f>
        <v>0</v>
      </c>
      <c r="C336" s="61" t="b">
        <f t="shared" si="5"/>
        <v>0</v>
      </c>
      <c r="D336" s="61">
        <f>'2. Inputs'!L336</f>
        <v>0</v>
      </c>
      <c r="E336" s="67" t="e">
        <f>IF('2. Inputs'!E336="Hourly rate",'2. Inputs'!H336,'2. Inputs'!G336/52/'2. Inputs'!F336)</f>
        <v>#DIV/0!</v>
      </c>
      <c r="F336" s="63" t="str">
        <f>IF(AND('2. Inputs'!G336=0,'2. Inputs'!H336=0),"",IF('2. Inputs'!E336&lt;&gt;"Hourly rate",'2. Inputs'!G336/('2. Inputs'!F336/'2. Inputs'!$B$3),'2. Inputs'!H336*'2. Inputs'!$B$3*52))</f>
        <v/>
      </c>
      <c r="G336" s="63">
        <f>'2. Inputs'!I336+'2. Inputs'!J336</f>
        <v>0</v>
      </c>
      <c r="H336" s="65" t="e">
        <f>IF('2. Inputs'!D336&gt;0,'2. Inputs'!D336,Calculations!G336+Calculations!F336)</f>
        <v>#VALUE!</v>
      </c>
      <c r="I336" s="66">
        <f ca="1">(TODAY()-'2. Inputs'!K336)/365</f>
        <v>124.95616438356164</v>
      </c>
      <c r="J336" s="1" t="str">
        <f>IF(ISBLANK('2. Inputs'!K336),"n/a",IF(I336&lt;=5,"5 or less",IF(AND(I336&gt;5,I336&lt;=10),"&gt; 5 and &lt;= 10",IF(AND(I336&gt;10,I336&lt;=15),"&gt; 10 and &lt;=15",IF(I336&gt;15,"More than 15","")))))</f>
        <v>n/a</v>
      </c>
      <c r="K336" s="68"/>
      <c r="L336" s="68"/>
    </row>
    <row r="337" spans="1:12" x14ac:dyDescent="0.35">
      <c r="A337" s="1">
        <f>'2. Inputs'!A337</f>
        <v>0</v>
      </c>
      <c r="B337" s="1">
        <f>IF('3. Results'!$C$4="Yes",'2. Inputs'!B337,IF(D337="Yes","",'2. Inputs'!B337))</f>
        <v>0</v>
      </c>
      <c r="C337" s="61" t="b">
        <f t="shared" si="5"/>
        <v>0</v>
      </c>
      <c r="D337" s="61">
        <f>'2. Inputs'!L337</f>
        <v>0</v>
      </c>
      <c r="E337" s="67" t="e">
        <f>IF('2. Inputs'!E337="Hourly rate",'2. Inputs'!H337,'2. Inputs'!G337/52/'2. Inputs'!F337)</f>
        <v>#DIV/0!</v>
      </c>
      <c r="F337" s="63" t="str">
        <f>IF(AND('2. Inputs'!G337=0,'2. Inputs'!H337=0),"",IF('2. Inputs'!E337&lt;&gt;"Hourly rate",'2. Inputs'!G337/('2. Inputs'!F337/'2. Inputs'!$B$3),'2. Inputs'!H337*'2. Inputs'!$B$3*52))</f>
        <v/>
      </c>
      <c r="G337" s="63">
        <f>'2. Inputs'!I337+'2. Inputs'!J337</f>
        <v>0</v>
      </c>
      <c r="H337" s="65" t="e">
        <f>IF('2. Inputs'!D337&gt;0,'2. Inputs'!D337,Calculations!G337+Calculations!F337)</f>
        <v>#VALUE!</v>
      </c>
      <c r="I337" s="66">
        <f ca="1">(TODAY()-'2. Inputs'!K337)/365</f>
        <v>124.95616438356164</v>
      </c>
      <c r="J337" s="1" t="str">
        <f>IF(ISBLANK('2. Inputs'!K337),"n/a",IF(I337&lt;=5,"5 or less",IF(AND(I337&gt;5,I337&lt;=10),"&gt; 5 and &lt;= 10",IF(AND(I337&gt;10,I337&lt;=15),"&gt; 10 and &lt;=15",IF(I337&gt;15,"More than 15","")))))</f>
        <v>n/a</v>
      </c>
      <c r="K337" s="68"/>
      <c r="L337" s="68"/>
    </row>
    <row r="338" spans="1:12" x14ac:dyDescent="0.35">
      <c r="A338" s="1">
        <f>'2. Inputs'!A338</f>
        <v>0</v>
      </c>
      <c r="B338" s="1">
        <f>IF('3. Results'!$C$4="Yes",'2. Inputs'!B338,IF(D338="Yes","",'2. Inputs'!B338))</f>
        <v>0</v>
      </c>
      <c r="C338" s="61" t="b">
        <f t="shared" si="5"/>
        <v>0</v>
      </c>
      <c r="D338" s="61">
        <f>'2. Inputs'!L338</f>
        <v>0</v>
      </c>
      <c r="E338" s="67" t="e">
        <f>IF('2. Inputs'!E338="Hourly rate",'2. Inputs'!H338,'2. Inputs'!G338/52/'2. Inputs'!F338)</f>
        <v>#DIV/0!</v>
      </c>
      <c r="F338" s="63" t="str">
        <f>IF(AND('2. Inputs'!G338=0,'2. Inputs'!H338=0),"",IF('2. Inputs'!E338&lt;&gt;"Hourly rate",'2. Inputs'!G338/('2. Inputs'!F338/'2. Inputs'!$B$3),'2. Inputs'!H338*'2. Inputs'!$B$3*52))</f>
        <v/>
      </c>
      <c r="G338" s="63">
        <f>'2. Inputs'!I338+'2. Inputs'!J338</f>
        <v>0</v>
      </c>
      <c r="H338" s="65" t="e">
        <f>IF('2. Inputs'!D338&gt;0,'2. Inputs'!D338,Calculations!G338+Calculations!F338)</f>
        <v>#VALUE!</v>
      </c>
      <c r="I338" s="66">
        <f ca="1">(TODAY()-'2. Inputs'!K338)/365</f>
        <v>124.95616438356164</v>
      </c>
      <c r="J338" s="1" t="str">
        <f>IF(ISBLANK('2. Inputs'!K338),"n/a",IF(I338&lt;=5,"5 or less",IF(AND(I338&gt;5,I338&lt;=10),"&gt; 5 and &lt;= 10",IF(AND(I338&gt;10,I338&lt;=15),"&gt; 10 and &lt;=15",IF(I338&gt;15,"More than 15","")))))</f>
        <v>n/a</v>
      </c>
      <c r="K338" s="68"/>
      <c r="L338" s="68"/>
    </row>
    <row r="339" spans="1:12" x14ac:dyDescent="0.35">
      <c r="A339" s="1">
        <f>'2. Inputs'!A339</f>
        <v>0</v>
      </c>
      <c r="B339" s="1">
        <f>IF('3. Results'!$C$4="Yes",'2. Inputs'!B339,IF(D339="Yes","",'2. Inputs'!B339))</f>
        <v>0</v>
      </c>
      <c r="C339" s="61" t="b">
        <f t="shared" si="5"/>
        <v>0</v>
      </c>
      <c r="D339" s="61">
        <f>'2. Inputs'!L339</f>
        <v>0</v>
      </c>
      <c r="E339" s="67" t="e">
        <f>IF('2. Inputs'!E339="Hourly rate",'2. Inputs'!H339,'2. Inputs'!G339/52/'2. Inputs'!F339)</f>
        <v>#DIV/0!</v>
      </c>
      <c r="F339" s="63" t="str">
        <f>IF(AND('2. Inputs'!G339=0,'2. Inputs'!H339=0),"",IF('2. Inputs'!E339&lt;&gt;"Hourly rate",'2. Inputs'!G339/('2. Inputs'!F339/'2. Inputs'!$B$3),'2. Inputs'!H339*'2. Inputs'!$B$3*52))</f>
        <v/>
      </c>
      <c r="G339" s="63">
        <f>'2. Inputs'!I339+'2. Inputs'!J339</f>
        <v>0</v>
      </c>
      <c r="H339" s="65" t="e">
        <f>IF('2. Inputs'!D339&gt;0,'2. Inputs'!D339,Calculations!G339+Calculations!F339)</f>
        <v>#VALUE!</v>
      </c>
      <c r="I339" s="66">
        <f ca="1">(TODAY()-'2. Inputs'!K339)/365</f>
        <v>124.95616438356164</v>
      </c>
      <c r="J339" s="1" t="str">
        <f>IF(ISBLANK('2. Inputs'!K339),"n/a",IF(I339&lt;=5,"5 or less",IF(AND(I339&gt;5,I339&lt;=10),"&gt; 5 and &lt;= 10",IF(AND(I339&gt;10,I339&lt;=15),"&gt; 10 and &lt;=15",IF(I339&gt;15,"More than 15","")))))</f>
        <v>n/a</v>
      </c>
      <c r="K339" s="68"/>
      <c r="L339" s="68"/>
    </row>
    <row r="340" spans="1:12" x14ac:dyDescent="0.35">
      <c r="A340" s="1">
        <f>'2. Inputs'!A340</f>
        <v>0</v>
      </c>
      <c r="B340" s="1">
        <f>IF('3. Results'!$C$4="Yes",'2. Inputs'!B340,IF(D340="Yes","",'2. Inputs'!B340))</f>
        <v>0</v>
      </c>
      <c r="C340" s="61" t="b">
        <f t="shared" si="5"/>
        <v>0</v>
      </c>
      <c r="D340" s="61">
        <f>'2. Inputs'!L340</f>
        <v>0</v>
      </c>
      <c r="E340" s="67" t="e">
        <f>IF('2. Inputs'!E340="Hourly rate",'2. Inputs'!H340,'2. Inputs'!G340/52/'2. Inputs'!F340)</f>
        <v>#DIV/0!</v>
      </c>
      <c r="F340" s="63" t="str">
        <f>IF(AND('2. Inputs'!G340=0,'2. Inputs'!H340=0),"",IF('2. Inputs'!E340&lt;&gt;"Hourly rate",'2. Inputs'!G340/('2. Inputs'!F340/'2. Inputs'!$B$3),'2. Inputs'!H340*'2. Inputs'!$B$3*52))</f>
        <v/>
      </c>
      <c r="G340" s="63">
        <f>'2. Inputs'!I340+'2. Inputs'!J340</f>
        <v>0</v>
      </c>
      <c r="H340" s="65" t="e">
        <f>IF('2. Inputs'!D340&gt;0,'2. Inputs'!D340,Calculations!G340+Calculations!F340)</f>
        <v>#VALUE!</v>
      </c>
      <c r="I340" s="66">
        <f ca="1">(TODAY()-'2. Inputs'!K340)/365</f>
        <v>124.95616438356164</v>
      </c>
      <c r="J340" s="1" t="str">
        <f>IF(ISBLANK('2. Inputs'!K340),"n/a",IF(I340&lt;=5,"5 or less",IF(AND(I340&gt;5,I340&lt;=10),"&gt; 5 and &lt;= 10",IF(AND(I340&gt;10,I340&lt;=15),"&gt; 10 and &lt;=15",IF(I340&gt;15,"More than 15","")))))</f>
        <v>n/a</v>
      </c>
      <c r="K340" s="68"/>
      <c r="L340" s="68"/>
    </row>
    <row r="341" spans="1:12" x14ac:dyDescent="0.35">
      <c r="A341" s="1">
        <f>'2. Inputs'!A341</f>
        <v>0</v>
      </c>
      <c r="B341" s="1">
        <f>IF('3. Results'!$C$4="Yes",'2. Inputs'!B341,IF(D341="Yes","",'2. Inputs'!B341))</f>
        <v>0</v>
      </c>
      <c r="C341" s="61" t="b">
        <f t="shared" si="5"/>
        <v>0</v>
      </c>
      <c r="D341" s="61">
        <f>'2. Inputs'!L341</f>
        <v>0</v>
      </c>
      <c r="E341" s="67" t="e">
        <f>IF('2. Inputs'!E341="Hourly rate",'2. Inputs'!H341,'2. Inputs'!G341/52/'2. Inputs'!F341)</f>
        <v>#DIV/0!</v>
      </c>
      <c r="F341" s="63" t="str">
        <f>IF(AND('2. Inputs'!G341=0,'2. Inputs'!H341=0),"",IF('2. Inputs'!E341&lt;&gt;"Hourly rate",'2. Inputs'!G341/('2. Inputs'!F341/'2. Inputs'!$B$3),'2. Inputs'!H341*'2. Inputs'!$B$3*52))</f>
        <v/>
      </c>
      <c r="G341" s="63">
        <f>'2. Inputs'!I341+'2. Inputs'!J341</f>
        <v>0</v>
      </c>
      <c r="H341" s="65" t="e">
        <f>IF('2. Inputs'!D341&gt;0,'2. Inputs'!D341,Calculations!G341+Calculations!F341)</f>
        <v>#VALUE!</v>
      </c>
      <c r="I341" s="66">
        <f ca="1">(TODAY()-'2. Inputs'!K341)/365</f>
        <v>124.95616438356164</v>
      </c>
      <c r="J341" s="1" t="str">
        <f>IF(ISBLANK('2. Inputs'!K341),"n/a",IF(I341&lt;=5,"5 or less",IF(AND(I341&gt;5,I341&lt;=10),"&gt; 5 and &lt;= 10",IF(AND(I341&gt;10,I341&lt;=15),"&gt; 10 and &lt;=15",IF(I341&gt;15,"More than 15","")))))</f>
        <v>n/a</v>
      </c>
      <c r="K341" s="68"/>
      <c r="L341" s="68"/>
    </row>
    <row r="342" spans="1:12" x14ac:dyDescent="0.35">
      <c r="A342" s="1">
        <f>'2. Inputs'!A342</f>
        <v>0</v>
      </c>
      <c r="B342" s="1">
        <f>IF('3. Results'!$C$4="Yes",'2. Inputs'!B342,IF(D342="Yes","",'2. Inputs'!B342))</f>
        <v>0</v>
      </c>
      <c r="C342" s="61" t="b">
        <f t="shared" si="5"/>
        <v>0</v>
      </c>
      <c r="D342" s="61">
        <f>'2. Inputs'!L342</f>
        <v>0</v>
      </c>
      <c r="E342" s="67" t="e">
        <f>IF('2. Inputs'!E342="Hourly rate",'2. Inputs'!H342,'2. Inputs'!G342/52/'2. Inputs'!F342)</f>
        <v>#DIV/0!</v>
      </c>
      <c r="F342" s="63" t="str">
        <f>IF(AND('2. Inputs'!G342=0,'2. Inputs'!H342=0),"",IF('2. Inputs'!E342&lt;&gt;"Hourly rate",'2. Inputs'!G342/('2. Inputs'!F342/'2. Inputs'!$B$3),'2. Inputs'!H342*'2. Inputs'!$B$3*52))</f>
        <v/>
      </c>
      <c r="G342" s="63">
        <f>'2. Inputs'!I342+'2. Inputs'!J342</f>
        <v>0</v>
      </c>
      <c r="H342" s="65" t="e">
        <f>IF('2. Inputs'!D342&gt;0,'2. Inputs'!D342,Calculations!G342+Calculations!F342)</f>
        <v>#VALUE!</v>
      </c>
      <c r="I342" s="66">
        <f ca="1">(TODAY()-'2. Inputs'!K342)/365</f>
        <v>124.95616438356164</v>
      </c>
      <c r="J342" s="1" t="str">
        <f>IF(ISBLANK('2. Inputs'!K342),"n/a",IF(I342&lt;=5,"5 or less",IF(AND(I342&gt;5,I342&lt;=10),"&gt; 5 and &lt;= 10",IF(AND(I342&gt;10,I342&lt;=15),"&gt; 10 and &lt;=15",IF(I342&gt;15,"More than 15","")))))</f>
        <v>n/a</v>
      </c>
      <c r="K342" s="68"/>
      <c r="L342" s="68"/>
    </row>
    <row r="343" spans="1:12" x14ac:dyDescent="0.35">
      <c r="A343" s="1">
        <f>'2. Inputs'!A343</f>
        <v>0</v>
      </c>
      <c r="B343" s="1">
        <f>IF('3. Results'!$C$4="Yes",'2. Inputs'!B343,IF(D343="Yes","",'2. Inputs'!B343))</f>
        <v>0</v>
      </c>
      <c r="C343" s="61" t="b">
        <f t="shared" si="5"/>
        <v>0</v>
      </c>
      <c r="D343" s="61">
        <f>'2. Inputs'!L343</f>
        <v>0</v>
      </c>
      <c r="E343" s="67" t="e">
        <f>IF('2. Inputs'!E343="Hourly rate",'2. Inputs'!H343,'2. Inputs'!G343/52/'2. Inputs'!F343)</f>
        <v>#DIV/0!</v>
      </c>
      <c r="F343" s="63" t="str">
        <f>IF(AND('2. Inputs'!G343=0,'2. Inputs'!H343=0),"",IF('2. Inputs'!E343&lt;&gt;"Hourly rate",'2. Inputs'!G343/('2. Inputs'!F343/'2. Inputs'!$B$3),'2. Inputs'!H343*'2. Inputs'!$B$3*52))</f>
        <v/>
      </c>
      <c r="G343" s="63">
        <f>'2. Inputs'!I343+'2. Inputs'!J343</f>
        <v>0</v>
      </c>
      <c r="H343" s="65" t="e">
        <f>IF('2. Inputs'!D343&gt;0,'2. Inputs'!D343,Calculations!G343+Calculations!F343)</f>
        <v>#VALUE!</v>
      </c>
      <c r="I343" s="66">
        <f ca="1">(TODAY()-'2. Inputs'!K343)/365</f>
        <v>124.95616438356164</v>
      </c>
      <c r="J343" s="1" t="str">
        <f>IF(ISBLANK('2. Inputs'!K343),"n/a",IF(I343&lt;=5,"5 or less",IF(AND(I343&gt;5,I343&lt;=10),"&gt; 5 and &lt;= 10",IF(AND(I343&gt;10,I343&lt;=15),"&gt; 10 and &lt;=15",IF(I343&gt;15,"More than 15","")))))</f>
        <v>n/a</v>
      </c>
      <c r="K343" s="68"/>
      <c r="L343" s="68"/>
    </row>
    <row r="344" spans="1:12" x14ac:dyDescent="0.35">
      <c r="A344" s="1">
        <f>'2. Inputs'!A344</f>
        <v>0</v>
      </c>
      <c r="B344" s="1">
        <f>IF('3. Results'!$C$4="Yes",'2. Inputs'!B344,IF(D344="Yes","",'2. Inputs'!B344))</f>
        <v>0</v>
      </c>
      <c r="C344" s="61" t="b">
        <f t="shared" si="5"/>
        <v>0</v>
      </c>
      <c r="D344" s="61">
        <f>'2. Inputs'!L344</f>
        <v>0</v>
      </c>
      <c r="E344" s="67" t="e">
        <f>IF('2. Inputs'!E344="Hourly rate",'2. Inputs'!H344,'2. Inputs'!G344/52/'2. Inputs'!F344)</f>
        <v>#DIV/0!</v>
      </c>
      <c r="F344" s="63" t="str">
        <f>IF(AND('2. Inputs'!G344=0,'2. Inputs'!H344=0),"",IF('2. Inputs'!E344&lt;&gt;"Hourly rate",'2. Inputs'!G344/('2. Inputs'!F344/'2. Inputs'!$B$3),'2. Inputs'!H344*'2. Inputs'!$B$3*52))</f>
        <v/>
      </c>
      <c r="G344" s="63">
        <f>'2. Inputs'!I344+'2. Inputs'!J344</f>
        <v>0</v>
      </c>
      <c r="H344" s="65" t="e">
        <f>IF('2. Inputs'!D344&gt;0,'2. Inputs'!D344,Calculations!G344+Calculations!F344)</f>
        <v>#VALUE!</v>
      </c>
      <c r="I344" s="66">
        <f ca="1">(TODAY()-'2. Inputs'!K344)/365</f>
        <v>124.95616438356164</v>
      </c>
      <c r="J344" s="1" t="str">
        <f>IF(ISBLANK('2. Inputs'!K344),"n/a",IF(I344&lt;=5,"5 or less",IF(AND(I344&gt;5,I344&lt;=10),"&gt; 5 and &lt;= 10",IF(AND(I344&gt;10,I344&lt;=15),"&gt; 10 and &lt;=15",IF(I344&gt;15,"More than 15","")))))</f>
        <v>n/a</v>
      </c>
      <c r="K344" s="68"/>
      <c r="L344" s="68"/>
    </row>
    <row r="345" spans="1:12" x14ac:dyDescent="0.35">
      <c r="A345" s="1">
        <f>'2. Inputs'!A345</f>
        <v>0</v>
      </c>
      <c r="B345" s="1">
        <f>IF('3. Results'!$C$4="Yes",'2. Inputs'!B345,IF(D345="Yes","",'2. Inputs'!B345))</f>
        <v>0</v>
      </c>
      <c r="C345" s="61" t="b">
        <f t="shared" si="5"/>
        <v>0</v>
      </c>
      <c r="D345" s="61">
        <f>'2. Inputs'!L345</f>
        <v>0</v>
      </c>
      <c r="E345" s="67" t="e">
        <f>IF('2. Inputs'!E345="Hourly rate",'2. Inputs'!H345,'2. Inputs'!G345/52/'2. Inputs'!F345)</f>
        <v>#DIV/0!</v>
      </c>
      <c r="F345" s="63" t="str">
        <f>IF(AND('2. Inputs'!G345=0,'2. Inputs'!H345=0),"",IF('2. Inputs'!E345&lt;&gt;"Hourly rate",'2. Inputs'!G345/('2. Inputs'!F345/'2. Inputs'!$B$3),'2. Inputs'!H345*'2. Inputs'!$B$3*52))</f>
        <v/>
      </c>
      <c r="G345" s="63">
        <f>'2. Inputs'!I345+'2. Inputs'!J345</f>
        <v>0</v>
      </c>
      <c r="H345" s="65" t="e">
        <f>IF('2. Inputs'!D345&gt;0,'2. Inputs'!D345,Calculations!G345+Calculations!F345)</f>
        <v>#VALUE!</v>
      </c>
      <c r="I345" s="66">
        <f ca="1">(TODAY()-'2. Inputs'!K345)/365</f>
        <v>124.95616438356164</v>
      </c>
      <c r="J345" s="1" t="str">
        <f>IF(ISBLANK('2. Inputs'!K345),"n/a",IF(I345&lt;=5,"5 or less",IF(AND(I345&gt;5,I345&lt;=10),"&gt; 5 and &lt;= 10",IF(AND(I345&gt;10,I345&lt;=15),"&gt; 10 and &lt;=15",IF(I345&gt;15,"More than 15","")))))</f>
        <v>n/a</v>
      </c>
      <c r="K345" s="68"/>
      <c r="L345" s="68"/>
    </row>
    <row r="346" spans="1:12" x14ac:dyDescent="0.35">
      <c r="A346" s="1">
        <f>'2. Inputs'!A346</f>
        <v>0</v>
      </c>
      <c r="B346" s="1">
        <f>IF('3. Results'!$C$4="Yes",'2. Inputs'!B346,IF(D346="Yes","",'2. Inputs'!B346))</f>
        <v>0</v>
      </c>
      <c r="C346" s="61" t="b">
        <f t="shared" si="5"/>
        <v>0</v>
      </c>
      <c r="D346" s="61">
        <f>'2. Inputs'!L346</f>
        <v>0</v>
      </c>
      <c r="E346" s="67" t="e">
        <f>IF('2. Inputs'!E346="Hourly rate",'2. Inputs'!H346,'2. Inputs'!G346/52/'2. Inputs'!F346)</f>
        <v>#DIV/0!</v>
      </c>
      <c r="F346" s="63" t="str">
        <f>IF(AND('2. Inputs'!G346=0,'2. Inputs'!H346=0),"",IF('2. Inputs'!E346&lt;&gt;"Hourly rate",'2. Inputs'!G346/('2. Inputs'!F346/'2. Inputs'!$B$3),'2. Inputs'!H346*'2. Inputs'!$B$3*52))</f>
        <v/>
      </c>
      <c r="G346" s="63">
        <f>'2. Inputs'!I346+'2. Inputs'!J346</f>
        <v>0</v>
      </c>
      <c r="H346" s="65" t="e">
        <f>IF('2. Inputs'!D346&gt;0,'2. Inputs'!D346,Calculations!G346+Calculations!F346)</f>
        <v>#VALUE!</v>
      </c>
      <c r="I346" s="66">
        <f ca="1">(TODAY()-'2. Inputs'!K346)/365</f>
        <v>124.95616438356164</v>
      </c>
      <c r="J346" s="1" t="str">
        <f>IF(ISBLANK('2. Inputs'!K346),"n/a",IF(I346&lt;=5,"5 or less",IF(AND(I346&gt;5,I346&lt;=10),"&gt; 5 and &lt;= 10",IF(AND(I346&gt;10,I346&lt;=15),"&gt; 10 and &lt;=15",IF(I346&gt;15,"More than 15","")))))</f>
        <v>n/a</v>
      </c>
      <c r="K346" s="68"/>
      <c r="L346" s="68"/>
    </row>
    <row r="347" spans="1:12" x14ac:dyDescent="0.35">
      <c r="A347" s="1">
        <f>'2. Inputs'!A347</f>
        <v>0</v>
      </c>
      <c r="B347" s="1">
        <f>IF('3. Results'!$C$4="Yes",'2. Inputs'!B347,IF(D347="Yes","",'2. Inputs'!B347))</f>
        <v>0</v>
      </c>
      <c r="C347" s="61" t="b">
        <f t="shared" si="5"/>
        <v>0</v>
      </c>
      <c r="D347" s="61">
        <f>'2. Inputs'!L347</f>
        <v>0</v>
      </c>
      <c r="E347" s="67" t="e">
        <f>IF('2. Inputs'!E347="Hourly rate",'2. Inputs'!H347,'2. Inputs'!G347/52/'2. Inputs'!F347)</f>
        <v>#DIV/0!</v>
      </c>
      <c r="F347" s="63" t="str">
        <f>IF(AND('2. Inputs'!G347=0,'2. Inputs'!H347=0),"",IF('2. Inputs'!E347&lt;&gt;"Hourly rate",'2. Inputs'!G347/('2. Inputs'!F347/'2. Inputs'!$B$3),'2. Inputs'!H347*'2. Inputs'!$B$3*52))</f>
        <v/>
      </c>
      <c r="G347" s="63">
        <f>'2. Inputs'!I347+'2. Inputs'!J347</f>
        <v>0</v>
      </c>
      <c r="H347" s="65" t="e">
        <f>IF('2. Inputs'!D347&gt;0,'2. Inputs'!D347,Calculations!G347+Calculations!F347)</f>
        <v>#VALUE!</v>
      </c>
      <c r="I347" s="66">
        <f ca="1">(TODAY()-'2. Inputs'!K347)/365</f>
        <v>124.95616438356164</v>
      </c>
      <c r="J347" s="1" t="str">
        <f>IF(ISBLANK('2. Inputs'!K347),"n/a",IF(I347&lt;=5,"5 or less",IF(AND(I347&gt;5,I347&lt;=10),"&gt; 5 and &lt;= 10",IF(AND(I347&gt;10,I347&lt;=15),"&gt; 10 and &lt;=15",IF(I347&gt;15,"More than 15","")))))</f>
        <v>n/a</v>
      </c>
      <c r="K347" s="68"/>
      <c r="L347" s="68"/>
    </row>
    <row r="348" spans="1:12" x14ac:dyDescent="0.35">
      <c r="A348" s="1">
        <f>'2. Inputs'!A348</f>
        <v>0</v>
      </c>
      <c r="B348" s="1">
        <f>IF('3. Results'!$C$4="Yes",'2. Inputs'!B348,IF(D348="Yes","",'2. Inputs'!B348))</f>
        <v>0</v>
      </c>
      <c r="C348" s="61" t="b">
        <f t="shared" si="5"/>
        <v>0</v>
      </c>
      <c r="D348" s="61">
        <f>'2. Inputs'!L348</f>
        <v>0</v>
      </c>
      <c r="E348" s="67" t="e">
        <f>IF('2. Inputs'!E348="Hourly rate",'2. Inputs'!H348,'2. Inputs'!G348/52/'2. Inputs'!F348)</f>
        <v>#DIV/0!</v>
      </c>
      <c r="F348" s="63" t="str">
        <f>IF(AND('2. Inputs'!G348=0,'2. Inputs'!H348=0),"",IF('2. Inputs'!E348&lt;&gt;"Hourly rate",'2. Inputs'!G348/('2. Inputs'!F348/'2. Inputs'!$B$3),'2. Inputs'!H348*'2. Inputs'!$B$3*52))</f>
        <v/>
      </c>
      <c r="G348" s="63">
        <f>'2. Inputs'!I348+'2. Inputs'!J348</f>
        <v>0</v>
      </c>
      <c r="H348" s="65" t="e">
        <f>IF('2. Inputs'!D348&gt;0,'2. Inputs'!D348,Calculations!G348+Calculations!F348)</f>
        <v>#VALUE!</v>
      </c>
      <c r="I348" s="66">
        <f ca="1">(TODAY()-'2. Inputs'!K348)/365</f>
        <v>124.95616438356164</v>
      </c>
      <c r="J348" s="1" t="str">
        <f>IF(ISBLANK('2. Inputs'!K348),"n/a",IF(I348&lt;=5,"5 or less",IF(AND(I348&gt;5,I348&lt;=10),"&gt; 5 and &lt;= 10",IF(AND(I348&gt;10,I348&lt;=15),"&gt; 10 and &lt;=15",IF(I348&gt;15,"More than 15","")))))</f>
        <v>n/a</v>
      </c>
      <c r="K348" s="68"/>
      <c r="L348" s="68"/>
    </row>
    <row r="349" spans="1:12" x14ac:dyDescent="0.35">
      <c r="A349" s="1">
        <f>'2. Inputs'!A349</f>
        <v>0</v>
      </c>
      <c r="B349" s="1">
        <f>IF('3. Results'!$C$4="Yes",'2. Inputs'!B349,IF(D349="Yes","",'2. Inputs'!B349))</f>
        <v>0</v>
      </c>
      <c r="C349" s="61" t="b">
        <f t="shared" si="5"/>
        <v>0</v>
      </c>
      <c r="D349" s="61">
        <f>'2. Inputs'!L349</f>
        <v>0</v>
      </c>
      <c r="E349" s="67" t="e">
        <f>IF('2. Inputs'!E349="Hourly rate",'2. Inputs'!H349,'2. Inputs'!G349/52/'2. Inputs'!F349)</f>
        <v>#DIV/0!</v>
      </c>
      <c r="F349" s="63" t="str">
        <f>IF(AND('2. Inputs'!G349=0,'2. Inputs'!H349=0),"",IF('2. Inputs'!E349&lt;&gt;"Hourly rate",'2. Inputs'!G349/('2. Inputs'!F349/'2. Inputs'!$B$3),'2. Inputs'!H349*'2. Inputs'!$B$3*52))</f>
        <v/>
      </c>
      <c r="G349" s="63">
        <f>'2. Inputs'!I349+'2. Inputs'!J349</f>
        <v>0</v>
      </c>
      <c r="H349" s="65" t="e">
        <f>IF('2. Inputs'!D349&gt;0,'2. Inputs'!D349,Calculations!G349+Calculations!F349)</f>
        <v>#VALUE!</v>
      </c>
      <c r="I349" s="66">
        <f ca="1">(TODAY()-'2. Inputs'!K349)/365</f>
        <v>124.95616438356164</v>
      </c>
      <c r="J349" s="1" t="str">
        <f>IF(ISBLANK('2. Inputs'!K349),"n/a",IF(I349&lt;=5,"5 or less",IF(AND(I349&gt;5,I349&lt;=10),"&gt; 5 and &lt;= 10",IF(AND(I349&gt;10,I349&lt;=15),"&gt; 10 and &lt;=15",IF(I349&gt;15,"More than 15","")))))</f>
        <v>n/a</v>
      </c>
      <c r="K349" s="68"/>
      <c r="L349" s="68"/>
    </row>
    <row r="350" spans="1:12" x14ac:dyDescent="0.35">
      <c r="A350" s="1">
        <f>'2. Inputs'!A350</f>
        <v>0</v>
      </c>
      <c r="B350" s="1">
        <f>IF('3. Results'!$C$4="Yes",'2. Inputs'!B350,IF(D350="Yes","",'2. Inputs'!B350))</f>
        <v>0</v>
      </c>
      <c r="C350" s="61" t="b">
        <f t="shared" si="5"/>
        <v>0</v>
      </c>
      <c r="D350" s="61">
        <f>'2. Inputs'!L350</f>
        <v>0</v>
      </c>
      <c r="E350" s="67" t="e">
        <f>IF('2. Inputs'!E350="Hourly rate",'2. Inputs'!H350,'2. Inputs'!G350/52/'2. Inputs'!F350)</f>
        <v>#DIV/0!</v>
      </c>
      <c r="F350" s="63" t="str">
        <f>IF(AND('2. Inputs'!G350=0,'2. Inputs'!H350=0),"",IF('2. Inputs'!E350&lt;&gt;"Hourly rate",'2. Inputs'!G350/('2. Inputs'!F350/'2. Inputs'!$B$3),'2. Inputs'!H350*'2. Inputs'!$B$3*52))</f>
        <v/>
      </c>
      <c r="G350" s="63">
        <f>'2. Inputs'!I350+'2. Inputs'!J350</f>
        <v>0</v>
      </c>
      <c r="H350" s="65" t="e">
        <f>IF('2. Inputs'!D350&gt;0,'2. Inputs'!D350,Calculations!G350+Calculations!F350)</f>
        <v>#VALUE!</v>
      </c>
      <c r="I350" s="66">
        <f ca="1">(TODAY()-'2. Inputs'!K350)/365</f>
        <v>124.95616438356164</v>
      </c>
      <c r="J350" s="1" t="str">
        <f>IF(ISBLANK('2. Inputs'!K350),"n/a",IF(I350&lt;=5,"5 or less",IF(AND(I350&gt;5,I350&lt;=10),"&gt; 5 and &lt;= 10",IF(AND(I350&gt;10,I350&lt;=15),"&gt; 10 and &lt;=15",IF(I350&gt;15,"More than 15","")))))</f>
        <v>n/a</v>
      </c>
      <c r="K350" s="68"/>
      <c r="L350" s="68"/>
    </row>
    <row r="351" spans="1:12" x14ac:dyDescent="0.35">
      <c r="A351" s="1">
        <f>'2. Inputs'!A351</f>
        <v>0</v>
      </c>
      <c r="B351" s="1">
        <f>IF('3. Results'!$C$4="Yes",'2. Inputs'!B351,IF(D351="Yes","",'2. Inputs'!B351))</f>
        <v>0</v>
      </c>
      <c r="C351" s="61" t="b">
        <f t="shared" si="5"/>
        <v>0</v>
      </c>
      <c r="D351" s="61">
        <f>'2. Inputs'!L351</f>
        <v>0</v>
      </c>
      <c r="E351" s="67" t="e">
        <f>IF('2. Inputs'!E351="Hourly rate",'2. Inputs'!H351,'2. Inputs'!G351/52/'2. Inputs'!F351)</f>
        <v>#DIV/0!</v>
      </c>
      <c r="F351" s="63" t="str">
        <f>IF(AND('2. Inputs'!G351=0,'2. Inputs'!H351=0),"",IF('2. Inputs'!E351&lt;&gt;"Hourly rate",'2. Inputs'!G351/('2. Inputs'!F351/'2. Inputs'!$B$3),'2. Inputs'!H351*'2. Inputs'!$B$3*52))</f>
        <v/>
      </c>
      <c r="G351" s="63">
        <f>'2. Inputs'!I351+'2. Inputs'!J351</f>
        <v>0</v>
      </c>
      <c r="H351" s="65" t="e">
        <f>IF('2. Inputs'!D351&gt;0,'2. Inputs'!D351,Calculations!G351+Calculations!F351)</f>
        <v>#VALUE!</v>
      </c>
      <c r="I351" s="66">
        <f ca="1">(TODAY()-'2. Inputs'!K351)/365</f>
        <v>124.95616438356164</v>
      </c>
      <c r="J351" s="1" t="str">
        <f>IF(ISBLANK('2. Inputs'!K351),"n/a",IF(I351&lt;=5,"5 or less",IF(AND(I351&gt;5,I351&lt;=10),"&gt; 5 and &lt;= 10",IF(AND(I351&gt;10,I351&lt;=15),"&gt; 10 and &lt;=15",IF(I351&gt;15,"More than 15","")))))</f>
        <v>n/a</v>
      </c>
      <c r="K351" s="68"/>
      <c r="L351" s="68"/>
    </row>
    <row r="352" spans="1:12" x14ac:dyDescent="0.35">
      <c r="A352" s="1">
        <f>'2. Inputs'!A352</f>
        <v>0</v>
      </c>
      <c r="B352" s="1">
        <f>IF('3. Results'!$C$4="Yes",'2. Inputs'!B352,IF(D352="Yes","",'2. Inputs'!B352))</f>
        <v>0</v>
      </c>
      <c r="C352" s="61" t="b">
        <f t="shared" si="5"/>
        <v>0</v>
      </c>
      <c r="D352" s="61">
        <f>'2. Inputs'!L352</f>
        <v>0</v>
      </c>
      <c r="E352" s="67" t="e">
        <f>IF('2. Inputs'!E352="Hourly rate",'2. Inputs'!H352,'2. Inputs'!G352/52/'2. Inputs'!F352)</f>
        <v>#DIV/0!</v>
      </c>
      <c r="F352" s="63" t="str">
        <f>IF(AND('2. Inputs'!G352=0,'2. Inputs'!H352=0),"",IF('2. Inputs'!E352&lt;&gt;"Hourly rate",'2. Inputs'!G352/('2. Inputs'!F352/'2. Inputs'!$B$3),'2. Inputs'!H352*'2. Inputs'!$B$3*52))</f>
        <v/>
      </c>
      <c r="G352" s="63">
        <f>'2. Inputs'!I352+'2. Inputs'!J352</f>
        <v>0</v>
      </c>
      <c r="H352" s="65" t="e">
        <f>IF('2. Inputs'!D352&gt;0,'2. Inputs'!D352,Calculations!G352+Calculations!F352)</f>
        <v>#VALUE!</v>
      </c>
      <c r="I352" s="66">
        <f ca="1">(TODAY()-'2. Inputs'!K352)/365</f>
        <v>124.95616438356164</v>
      </c>
      <c r="J352" s="1" t="str">
        <f>IF(ISBLANK('2. Inputs'!K352),"n/a",IF(I352&lt;=5,"5 or less",IF(AND(I352&gt;5,I352&lt;=10),"&gt; 5 and &lt;= 10",IF(AND(I352&gt;10,I352&lt;=15),"&gt; 10 and &lt;=15",IF(I352&gt;15,"More than 15","")))))</f>
        <v>n/a</v>
      </c>
      <c r="K352" s="68"/>
      <c r="L352" s="68"/>
    </row>
    <row r="353" spans="1:12" x14ac:dyDescent="0.35">
      <c r="A353" s="1">
        <f>'2. Inputs'!A353</f>
        <v>0</v>
      </c>
      <c r="B353" s="1">
        <f>IF('3. Results'!$C$4="Yes",'2. Inputs'!B353,IF(D353="Yes","",'2. Inputs'!B353))</f>
        <v>0</v>
      </c>
      <c r="C353" s="61" t="b">
        <f t="shared" si="5"/>
        <v>0</v>
      </c>
      <c r="D353" s="61">
        <f>'2. Inputs'!L353</f>
        <v>0</v>
      </c>
      <c r="E353" s="67" t="e">
        <f>IF('2. Inputs'!E353="Hourly rate",'2. Inputs'!H353,'2. Inputs'!G353/52/'2. Inputs'!F353)</f>
        <v>#DIV/0!</v>
      </c>
      <c r="F353" s="63" t="str">
        <f>IF(AND('2. Inputs'!G353=0,'2. Inputs'!H353=0),"",IF('2. Inputs'!E353&lt;&gt;"Hourly rate",'2. Inputs'!G353/('2. Inputs'!F353/'2. Inputs'!$B$3),'2. Inputs'!H353*'2. Inputs'!$B$3*52))</f>
        <v/>
      </c>
      <c r="G353" s="63">
        <f>'2. Inputs'!I353+'2. Inputs'!J353</f>
        <v>0</v>
      </c>
      <c r="H353" s="65" t="e">
        <f>IF('2. Inputs'!D353&gt;0,'2. Inputs'!D353,Calculations!G353+Calculations!F353)</f>
        <v>#VALUE!</v>
      </c>
      <c r="I353" s="66">
        <f ca="1">(TODAY()-'2. Inputs'!K353)/365</f>
        <v>124.95616438356164</v>
      </c>
      <c r="J353" s="1" t="str">
        <f>IF(ISBLANK('2. Inputs'!K353),"n/a",IF(I353&lt;=5,"5 or less",IF(AND(I353&gt;5,I353&lt;=10),"&gt; 5 and &lt;= 10",IF(AND(I353&gt;10,I353&lt;=15),"&gt; 10 and &lt;=15",IF(I353&gt;15,"More than 15","")))))</f>
        <v>n/a</v>
      </c>
      <c r="K353" s="68"/>
      <c r="L353" s="68"/>
    </row>
    <row r="354" spans="1:12" x14ac:dyDescent="0.35">
      <c r="A354" s="1">
        <f>'2. Inputs'!A354</f>
        <v>0</v>
      </c>
      <c r="B354" s="1">
        <f>IF('3. Results'!$C$4="Yes",'2. Inputs'!B354,IF(D354="Yes","",'2. Inputs'!B354))</f>
        <v>0</v>
      </c>
      <c r="C354" s="61" t="b">
        <f t="shared" si="5"/>
        <v>0</v>
      </c>
      <c r="D354" s="61">
        <f>'2. Inputs'!L354</f>
        <v>0</v>
      </c>
      <c r="E354" s="67" t="e">
        <f>IF('2. Inputs'!E354="Hourly rate",'2. Inputs'!H354,'2. Inputs'!G354/52/'2. Inputs'!F354)</f>
        <v>#DIV/0!</v>
      </c>
      <c r="F354" s="63" t="str">
        <f>IF(AND('2. Inputs'!G354=0,'2. Inputs'!H354=0),"",IF('2. Inputs'!E354&lt;&gt;"Hourly rate",'2. Inputs'!G354/('2. Inputs'!F354/'2. Inputs'!$B$3),'2. Inputs'!H354*'2. Inputs'!$B$3*52))</f>
        <v/>
      </c>
      <c r="G354" s="63">
        <f>'2. Inputs'!I354+'2. Inputs'!J354</f>
        <v>0</v>
      </c>
      <c r="H354" s="65" t="e">
        <f>IF('2. Inputs'!D354&gt;0,'2. Inputs'!D354,Calculations!G354+Calculations!F354)</f>
        <v>#VALUE!</v>
      </c>
      <c r="I354" s="66">
        <f ca="1">(TODAY()-'2. Inputs'!K354)/365</f>
        <v>124.95616438356164</v>
      </c>
      <c r="J354" s="1" t="str">
        <f>IF(ISBLANK('2. Inputs'!K354),"n/a",IF(I354&lt;=5,"5 or less",IF(AND(I354&gt;5,I354&lt;=10),"&gt; 5 and &lt;= 10",IF(AND(I354&gt;10,I354&lt;=15),"&gt; 10 and &lt;=15",IF(I354&gt;15,"More than 15","")))))</f>
        <v>n/a</v>
      </c>
      <c r="K354" s="68"/>
      <c r="L354" s="68"/>
    </row>
    <row r="355" spans="1:12" x14ac:dyDescent="0.35">
      <c r="A355" s="1">
        <f>'2. Inputs'!A355</f>
        <v>0</v>
      </c>
      <c r="B355" s="1">
        <f>IF('3. Results'!$C$4="Yes",'2. Inputs'!B355,IF(D355="Yes","",'2. Inputs'!B355))</f>
        <v>0</v>
      </c>
      <c r="C355" s="61" t="b">
        <f t="shared" si="5"/>
        <v>0</v>
      </c>
      <c r="D355" s="61">
        <f>'2. Inputs'!L355</f>
        <v>0</v>
      </c>
      <c r="E355" s="67" t="e">
        <f>IF('2. Inputs'!E355="Hourly rate",'2. Inputs'!H355,'2. Inputs'!G355/52/'2. Inputs'!F355)</f>
        <v>#DIV/0!</v>
      </c>
      <c r="F355" s="63" t="str">
        <f>IF(AND('2. Inputs'!G355=0,'2. Inputs'!H355=0),"",IF('2. Inputs'!E355&lt;&gt;"Hourly rate",'2. Inputs'!G355/('2. Inputs'!F355/'2. Inputs'!$B$3),'2. Inputs'!H355*'2. Inputs'!$B$3*52))</f>
        <v/>
      </c>
      <c r="G355" s="63">
        <f>'2. Inputs'!I355+'2. Inputs'!J355</f>
        <v>0</v>
      </c>
      <c r="H355" s="65" t="e">
        <f>IF('2. Inputs'!D355&gt;0,'2. Inputs'!D355,Calculations!G355+Calculations!F355)</f>
        <v>#VALUE!</v>
      </c>
      <c r="I355" s="66">
        <f ca="1">(TODAY()-'2. Inputs'!K355)/365</f>
        <v>124.95616438356164</v>
      </c>
      <c r="J355" s="1" t="str">
        <f>IF(ISBLANK('2. Inputs'!K355),"n/a",IF(I355&lt;=5,"5 or less",IF(AND(I355&gt;5,I355&lt;=10),"&gt; 5 and &lt;= 10",IF(AND(I355&gt;10,I355&lt;=15),"&gt; 10 and &lt;=15",IF(I355&gt;15,"More than 15","")))))</f>
        <v>n/a</v>
      </c>
      <c r="K355" s="68"/>
      <c r="L355" s="68"/>
    </row>
    <row r="356" spans="1:12" x14ac:dyDescent="0.35">
      <c r="A356" s="1">
        <f>'2. Inputs'!A356</f>
        <v>0</v>
      </c>
      <c r="B356" s="1">
        <f>IF('3. Results'!$C$4="Yes",'2. Inputs'!B356,IF(D356="Yes","",'2. Inputs'!B356))</f>
        <v>0</v>
      </c>
      <c r="C356" s="61" t="b">
        <f t="shared" si="5"/>
        <v>0</v>
      </c>
      <c r="D356" s="61">
        <f>'2. Inputs'!L356</f>
        <v>0</v>
      </c>
      <c r="E356" s="67" t="e">
        <f>IF('2. Inputs'!E356="Hourly rate",'2. Inputs'!H356,'2. Inputs'!G356/52/'2. Inputs'!F356)</f>
        <v>#DIV/0!</v>
      </c>
      <c r="F356" s="63" t="str">
        <f>IF(AND('2. Inputs'!G356=0,'2. Inputs'!H356=0),"",IF('2. Inputs'!E356&lt;&gt;"Hourly rate",'2. Inputs'!G356/('2. Inputs'!F356/'2. Inputs'!$B$3),'2. Inputs'!H356*'2. Inputs'!$B$3*52))</f>
        <v/>
      </c>
      <c r="G356" s="63">
        <f>'2. Inputs'!I356+'2. Inputs'!J356</f>
        <v>0</v>
      </c>
      <c r="H356" s="65" t="e">
        <f>IF('2. Inputs'!D356&gt;0,'2. Inputs'!D356,Calculations!G356+Calculations!F356)</f>
        <v>#VALUE!</v>
      </c>
      <c r="I356" s="66">
        <f ca="1">(TODAY()-'2. Inputs'!K356)/365</f>
        <v>124.95616438356164</v>
      </c>
      <c r="J356" s="1" t="str">
        <f>IF(ISBLANK('2. Inputs'!K356),"n/a",IF(I356&lt;=5,"5 or less",IF(AND(I356&gt;5,I356&lt;=10),"&gt; 5 and &lt;= 10",IF(AND(I356&gt;10,I356&lt;=15),"&gt; 10 and &lt;=15",IF(I356&gt;15,"More than 15","")))))</f>
        <v>n/a</v>
      </c>
      <c r="K356" s="68"/>
      <c r="L356" s="68"/>
    </row>
    <row r="357" spans="1:12" x14ac:dyDescent="0.35">
      <c r="A357" s="1">
        <f>'2. Inputs'!A357</f>
        <v>0</v>
      </c>
      <c r="B357" s="1">
        <f>IF('3. Results'!$C$4="Yes",'2. Inputs'!B357,IF(D357="Yes","",'2. Inputs'!B357))</f>
        <v>0</v>
      </c>
      <c r="C357" s="61" t="b">
        <f t="shared" si="5"/>
        <v>0</v>
      </c>
      <c r="D357" s="61">
        <f>'2. Inputs'!L357</f>
        <v>0</v>
      </c>
      <c r="E357" s="67" t="e">
        <f>IF('2. Inputs'!E357="Hourly rate",'2. Inputs'!H357,'2. Inputs'!G357/52/'2. Inputs'!F357)</f>
        <v>#DIV/0!</v>
      </c>
      <c r="F357" s="63" t="str">
        <f>IF(AND('2. Inputs'!G357=0,'2. Inputs'!H357=0),"",IF('2. Inputs'!E357&lt;&gt;"Hourly rate",'2. Inputs'!G357/('2. Inputs'!F357/'2. Inputs'!$B$3),'2. Inputs'!H357*'2. Inputs'!$B$3*52))</f>
        <v/>
      </c>
      <c r="G357" s="63">
        <f>'2. Inputs'!I357+'2. Inputs'!J357</f>
        <v>0</v>
      </c>
      <c r="H357" s="65" t="e">
        <f>IF('2. Inputs'!D357&gt;0,'2. Inputs'!D357,Calculations!G357+Calculations!F357)</f>
        <v>#VALUE!</v>
      </c>
      <c r="I357" s="66">
        <f ca="1">(TODAY()-'2. Inputs'!K357)/365</f>
        <v>124.95616438356164</v>
      </c>
      <c r="J357" s="1" t="str">
        <f>IF(ISBLANK('2. Inputs'!K357),"n/a",IF(I357&lt;=5,"5 or less",IF(AND(I357&gt;5,I357&lt;=10),"&gt; 5 and &lt;= 10",IF(AND(I357&gt;10,I357&lt;=15),"&gt; 10 and &lt;=15",IF(I357&gt;15,"More than 15","")))))</f>
        <v>n/a</v>
      </c>
      <c r="K357" s="68"/>
      <c r="L357" s="68"/>
    </row>
    <row r="358" spans="1:12" x14ac:dyDescent="0.35">
      <c r="A358" s="1">
        <f>'2. Inputs'!A358</f>
        <v>0</v>
      </c>
      <c r="B358" s="1">
        <f>IF('3. Results'!$C$4="Yes",'2. Inputs'!B358,IF(D358="Yes","",'2. Inputs'!B358))</f>
        <v>0</v>
      </c>
      <c r="C358" s="61" t="b">
        <f t="shared" si="5"/>
        <v>0</v>
      </c>
      <c r="D358" s="61">
        <f>'2. Inputs'!L358</f>
        <v>0</v>
      </c>
      <c r="E358" s="67" t="e">
        <f>IF('2. Inputs'!E358="Hourly rate",'2. Inputs'!H358,'2. Inputs'!G358/52/'2. Inputs'!F358)</f>
        <v>#DIV/0!</v>
      </c>
      <c r="F358" s="63" t="str">
        <f>IF(AND('2. Inputs'!G358=0,'2. Inputs'!H358=0),"",IF('2. Inputs'!E358&lt;&gt;"Hourly rate",'2. Inputs'!G358/('2. Inputs'!F358/'2. Inputs'!$B$3),'2. Inputs'!H358*'2. Inputs'!$B$3*52))</f>
        <v/>
      </c>
      <c r="G358" s="63">
        <f>'2. Inputs'!I358+'2. Inputs'!J358</f>
        <v>0</v>
      </c>
      <c r="H358" s="65" t="e">
        <f>IF('2. Inputs'!D358&gt;0,'2. Inputs'!D358,Calculations!G358+Calculations!F358)</f>
        <v>#VALUE!</v>
      </c>
      <c r="I358" s="66">
        <f ca="1">(TODAY()-'2. Inputs'!K358)/365</f>
        <v>124.95616438356164</v>
      </c>
      <c r="J358" s="1" t="str">
        <f>IF(ISBLANK('2. Inputs'!K358),"n/a",IF(I358&lt;=5,"5 or less",IF(AND(I358&gt;5,I358&lt;=10),"&gt; 5 and &lt;= 10",IF(AND(I358&gt;10,I358&lt;=15),"&gt; 10 and &lt;=15",IF(I358&gt;15,"More than 15","")))))</f>
        <v>n/a</v>
      </c>
      <c r="K358" s="68"/>
      <c r="L358" s="68"/>
    </row>
    <row r="359" spans="1:12" x14ac:dyDescent="0.35">
      <c r="A359" s="1">
        <f>'2. Inputs'!A359</f>
        <v>0</v>
      </c>
      <c r="B359" s="1">
        <f>IF('3. Results'!$C$4="Yes",'2. Inputs'!B359,IF(D359="Yes","",'2. Inputs'!B359))</f>
        <v>0</v>
      </c>
      <c r="C359" s="61" t="b">
        <f t="shared" si="5"/>
        <v>0</v>
      </c>
      <c r="D359" s="61">
        <f>'2. Inputs'!L359</f>
        <v>0</v>
      </c>
      <c r="E359" s="67" t="e">
        <f>IF('2. Inputs'!E359="Hourly rate",'2. Inputs'!H359,'2. Inputs'!G359/52/'2. Inputs'!F359)</f>
        <v>#DIV/0!</v>
      </c>
      <c r="F359" s="63" t="str">
        <f>IF(AND('2. Inputs'!G359=0,'2. Inputs'!H359=0),"",IF('2. Inputs'!E359&lt;&gt;"Hourly rate",'2. Inputs'!G359/('2. Inputs'!F359/'2. Inputs'!$B$3),'2. Inputs'!H359*'2. Inputs'!$B$3*52))</f>
        <v/>
      </c>
      <c r="G359" s="63">
        <f>'2. Inputs'!I359+'2. Inputs'!J359</f>
        <v>0</v>
      </c>
      <c r="H359" s="65" t="e">
        <f>IF('2. Inputs'!D359&gt;0,'2. Inputs'!D359,Calculations!G359+Calculations!F359)</f>
        <v>#VALUE!</v>
      </c>
      <c r="I359" s="66">
        <f ca="1">(TODAY()-'2. Inputs'!K359)/365</f>
        <v>124.95616438356164</v>
      </c>
      <c r="J359" s="1" t="str">
        <f>IF(ISBLANK('2. Inputs'!K359),"n/a",IF(I359&lt;=5,"5 or less",IF(AND(I359&gt;5,I359&lt;=10),"&gt; 5 and &lt;= 10",IF(AND(I359&gt;10,I359&lt;=15),"&gt; 10 and &lt;=15",IF(I359&gt;15,"More than 15","")))))</f>
        <v>n/a</v>
      </c>
      <c r="K359" s="68"/>
      <c r="L359" s="68"/>
    </row>
    <row r="360" spans="1:12" x14ac:dyDescent="0.35">
      <c r="A360" s="1">
        <f>'2. Inputs'!A360</f>
        <v>0</v>
      </c>
      <c r="B360" s="1">
        <f>IF('3. Results'!$C$4="Yes",'2. Inputs'!B360,IF(D360="Yes","",'2. Inputs'!B360))</f>
        <v>0</v>
      </c>
      <c r="C360" s="61" t="b">
        <f t="shared" si="5"/>
        <v>0</v>
      </c>
      <c r="D360" s="61">
        <f>'2. Inputs'!L360</f>
        <v>0</v>
      </c>
      <c r="E360" s="67" t="e">
        <f>IF('2. Inputs'!E360="Hourly rate",'2. Inputs'!H360,'2. Inputs'!G360/52/'2. Inputs'!F360)</f>
        <v>#DIV/0!</v>
      </c>
      <c r="F360" s="63" t="str">
        <f>IF(AND('2. Inputs'!G360=0,'2. Inputs'!H360=0),"",IF('2. Inputs'!E360&lt;&gt;"Hourly rate",'2. Inputs'!G360/('2. Inputs'!F360/'2. Inputs'!$B$3),'2. Inputs'!H360*'2. Inputs'!$B$3*52))</f>
        <v/>
      </c>
      <c r="G360" s="63">
        <f>'2. Inputs'!I360+'2. Inputs'!J360</f>
        <v>0</v>
      </c>
      <c r="H360" s="65" t="e">
        <f>IF('2. Inputs'!D360&gt;0,'2. Inputs'!D360,Calculations!G360+Calculations!F360)</f>
        <v>#VALUE!</v>
      </c>
      <c r="I360" s="66">
        <f ca="1">(TODAY()-'2. Inputs'!K360)/365</f>
        <v>124.95616438356164</v>
      </c>
      <c r="J360" s="1" t="str">
        <f>IF(ISBLANK('2. Inputs'!K360),"n/a",IF(I360&lt;=5,"5 or less",IF(AND(I360&gt;5,I360&lt;=10),"&gt; 5 and &lt;= 10",IF(AND(I360&gt;10,I360&lt;=15),"&gt; 10 and &lt;=15",IF(I360&gt;15,"More than 15","")))))</f>
        <v>n/a</v>
      </c>
      <c r="K360" s="68"/>
      <c r="L360" s="68"/>
    </row>
    <row r="361" spans="1:12" x14ac:dyDescent="0.35">
      <c r="A361" s="1">
        <f>'2. Inputs'!A361</f>
        <v>0</v>
      </c>
      <c r="B361" s="1">
        <f>IF('3. Results'!$C$4="Yes",'2. Inputs'!B361,IF(D361="Yes","",'2. Inputs'!B361))</f>
        <v>0</v>
      </c>
      <c r="C361" s="61" t="b">
        <f t="shared" si="5"/>
        <v>0</v>
      </c>
      <c r="D361" s="61">
        <f>'2. Inputs'!L361</f>
        <v>0</v>
      </c>
      <c r="E361" s="67" t="e">
        <f>IF('2. Inputs'!E361="Hourly rate",'2. Inputs'!H361,'2. Inputs'!G361/52/'2. Inputs'!F361)</f>
        <v>#DIV/0!</v>
      </c>
      <c r="F361" s="63" t="str">
        <f>IF(AND('2. Inputs'!G361=0,'2. Inputs'!H361=0),"",IF('2. Inputs'!E361&lt;&gt;"Hourly rate",'2. Inputs'!G361/('2. Inputs'!F361/'2. Inputs'!$B$3),'2. Inputs'!H361*'2. Inputs'!$B$3*52))</f>
        <v/>
      </c>
      <c r="G361" s="63">
        <f>'2. Inputs'!I361+'2. Inputs'!J361</f>
        <v>0</v>
      </c>
      <c r="H361" s="65" t="e">
        <f>IF('2. Inputs'!D361&gt;0,'2. Inputs'!D361,Calculations!G361+Calculations!F361)</f>
        <v>#VALUE!</v>
      </c>
      <c r="I361" s="66">
        <f ca="1">(TODAY()-'2. Inputs'!K361)/365</f>
        <v>124.95616438356164</v>
      </c>
      <c r="J361" s="1" t="str">
        <f>IF(ISBLANK('2. Inputs'!K361),"n/a",IF(I361&lt;=5,"5 or less",IF(AND(I361&gt;5,I361&lt;=10),"&gt; 5 and &lt;= 10",IF(AND(I361&gt;10,I361&lt;=15),"&gt; 10 and &lt;=15",IF(I361&gt;15,"More than 15","")))))</f>
        <v>n/a</v>
      </c>
      <c r="K361" s="68"/>
      <c r="L361" s="68"/>
    </row>
    <row r="362" spans="1:12" x14ac:dyDescent="0.35">
      <c r="A362" s="1">
        <f>'2. Inputs'!A362</f>
        <v>0</v>
      </c>
      <c r="B362" s="1">
        <f>IF('3. Results'!$C$4="Yes",'2. Inputs'!B362,IF(D362="Yes","",'2. Inputs'!B362))</f>
        <v>0</v>
      </c>
      <c r="C362" s="61" t="b">
        <f t="shared" si="5"/>
        <v>0</v>
      </c>
      <c r="D362" s="61">
        <f>'2. Inputs'!L362</f>
        <v>0</v>
      </c>
      <c r="E362" s="67" t="e">
        <f>IF('2. Inputs'!E362="Hourly rate",'2. Inputs'!H362,'2. Inputs'!G362/52/'2. Inputs'!F362)</f>
        <v>#DIV/0!</v>
      </c>
      <c r="F362" s="63" t="str">
        <f>IF(AND('2. Inputs'!G362=0,'2. Inputs'!H362=0),"",IF('2. Inputs'!E362&lt;&gt;"Hourly rate",'2. Inputs'!G362/('2. Inputs'!F362/'2. Inputs'!$B$3),'2. Inputs'!H362*'2. Inputs'!$B$3*52))</f>
        <v/>
      </c>
      <c r="G362" s="63">
        <f>'2. Inputs'!I362+'2. Inputs'!J362</f>
        <v>0</v>
      </c>
      <c r="H362" s="65" t="e">
        <f>IF('2. Inputs'!D362&gt;0,'2. Inputs'!D362,Calculations!G362+Calculations!F362)</f>
        <v>#VALUE!</v>
      </c>
      <c r="I362" s="66">
        <f ca="1">(TODAY()-'2. Inputs'!K362)/365</f>
        <v>124.95616438356164</v>
      </c>
      <c r="J362" s="1" t="str">
        <f>IF(ISBLANK('2. Inputs'!K362),"n/a",IF(I362&lt;=5,"5 or less",IF(AND(I362&gt;5,I362&lt;=10),"&gt; 5 and &lt;= 10",IF(AND(I362&gt;10,I362&lt;=15),"&gt; 10 and &lt;=15",IF(I362&gt;15,"More than 15","")))))</f>
        <v>n/a</v>
      </c>
      <c r="K362" s="68"/>
      <c r="L362" s="68"/>
    </row>
    <row r="363" spans="1:12" x14ac:dyDescent="0.35">
      <c r="A363" s="1">
        <f>'2. Inputs'!A363</f>
        <v>0</v>
      </c>
      <c r="B363" s="1">
        <f>IF('3. Results'!$C$4="Yes",'2. Inputs'!B363,IF(D363="Yes","",'2. Inputs'!B363))</f>
        <v>0</v>
      </c>
      <c r="C363" s="61" t="b">
        <f t="shared" si="5"/>
        <v>0</v>
      </c>
      <c r="D363" s="61">
        <f>'2. Inputs'!L363</f>
        <v>0</v>
      </c>
      <c r="E363" s="67" t="e">
        <f>IF('2. Inputs'!E363="Hourly rate",'2. Inputs'!H363,'2. Inputs'!G363/52/'2. Inputs'!F363)</f>
        <v>#DIV/0!</v>
      </c>
      <c r="F363" s="63" t="str">
        <f>IF(AND('2. Inputs'!G363=0,'2. Inputs'!H363=0),"",IF('2. Inputs'!E363&lt;&gt;"Hourly rate",'2. Inputs'!G363/('2. Inputs'!F363/'2. Inputs'!$B$3),'2. Inputs'!H363*'2. Inputs'!$B$3*52))</f>
        <v/>
      </c>
      <c r="G363" s="63">
        <f>'2. Inputs'!I363+'2. Inputs'!J363</f>
        <v>0</v>
      </c>
      <c r="H363" s="65" t="e">
        <f>IF('2. Inputs'!D363&gt;0,'2. Inputs'!D363,Calculations!G363+Calculations!F363)</f>
        <v>#VALUE!</v>
      </c>
      <c r="I363" s="66">
        <f ca="1">(TODAY()-'2. Inputs'!K363)/365</f>
        <v>124.95616438356164</v>
      </c>
      <c r="J363" s="1" t="str">
        <f>IF(ISBLANK('2. Inputs'!K363),"n/a",IF(I363&lt;=5,"5 or less",IF(AND(I363&gt;5,I363&lt;=10),"&gt; 5 and &lt;= 10",IF(AND(I363&gt;10,I363&lt;=15),"&gt; 10 and &lt;=15",IF(I363&gt;15,"More than 15","")))))</f>
        <v>n/a</v>
      </c>
      <c r="K363" s="68"/>
      <c r="L363" s="68"/>
    </row>
    <row r="364" spans="1:12" x14ac:dyDescent="0.35">
      <c r="A364" s="1">
        <f>'2. Inputs'!A364</f>
        <v>0</v>
      </c>
      <c r="B364" s="1">
        <f>IF('3. Results'!$C$4="Yes",'2. Inputs'!B364,IF(D364="Yes","",'2. Inputs'!B364))</f>
        <v>0</v>
      </c>
      <c r="C364" s="61" t="b">
        <f t="shared" si="5"/>
        <v>0</v>
      </c>
      <c r="D364" s="61">
        <f>'2. Inputs'!L364</f>
        <v>0</v>
      </c>
      <c r="E364" s="67" t="e">
        <f>IF('2. Inputs'!E364="Hourly rate",'2. Inputs'!H364,'2. Inputs'!G364/52/'2. Inputs'!F364)</f>
        <v>#DIV/0!</v>
      </c>
      <c r="F364" s="63" t="str">
        <f>IF(AND('2. Inputs'!G364=0,'2. Inputs'!H364=0),"",IF('2. Inputs'!E364&lt;&gt;"Hourly rate",'2. Inputs'!G364/('2. Inputs'!F364/'2. Inputs'!$B$3),'2. Inputs'!H364*'2. Inputs'!$B$3*52))</f>
        <v/>
      </c>
      <c r="G364" s="63">
        <f>'2. Inputs'!I364+'2. Inputs'!J364</f>
        <v>0</v>
      </c>
      <c r="H364" s="65" t="e">
        <f>IF('2. Inputs'!D364&gt;0,'2. Inputs'!D364,Calculations!G364+Calculations!F364)</f>
        <v>#VALUE!</v>
      </c>
      <c r="I364" s="66">
        <f ca="1">(TODAY()-'2. Inputs'!K364)/365</f>
        <v>124.95616438356164</v>
      </c>
      <c r="J364" s="1" t="str">
        <f>IF(ISBLANK('2. Inputs'!K364),"n/a",IF(I364&lt;=5,"5 or less",IF(AND(I364&gt;5,I364&lt;=10),"&gt; 5 and &lt;= 10",IF(AND(I364&gt;10,I364&lt;=15),"&gt; 10 and &lt;=15",IF(I364&gt;15,"More than 15","")))))</f>
        <v>n/a</v>
      </c>
      <c r="K364" s="68"/>
      <c r="L364" s="68"/>
    </row>
    <row r="365" spans="1:12" x14ac:dyDescent="0.35">
      <c r="A365" s="1">
        <f>'2. Inputs'!A365</f>
        <v>0</v>
      </c>
      <c r="B365" s="1">
        <f>IF('3. Results'!$C$4="Yes",'2. Inputs'!B365,IF(D365="Yes","",'2. Inputs'!B365))</f>
        <v>0</v>
      </c>
      <c r="C365" s="61" t="b">
        <f t="shared" si="5"/>
        <v>0</v>
      </c>
      <c r="D365" s="61">
        <f>'2. Inputs'!L365</f>
        <v>0</v>
      </c>
      <c r="E365" s="67" t="e">
        <f>IF('2. Inputs'!E365="Hourly rate",'2. Inputs'!H365,'2. Inputs'!G365/52/'2. Inputs'!F365)</f>
        <v>#DIV/0!</v>
      </c>
      <c r="F365" s="63" t="str">
        <f>IF(AND('2. Inputs'!G365=0,'2. Inputs'!H365=0),"",IF('2. Inputs'!E365&lt;&gt;"Hourly rate",'2. Inputs'!G365/('2. Inputs'!F365/'2. Inputs'!$B$3),'2. Inputs'!H365*'2. Inputs'!$B$3*52))</f>
        <v/>
      </c>
      <c r="G365" s="63">
        <f>'2. Inputs'!I365+'2. Inputs'!J365</f>
        <v>0</v>
      </c>
      <c r="H365" s="65" t="e">
        <f>IF('2. Inputs'!D365&gt;0,'2. Inputs'!D365,Calculations!G365+Calculations!F365)</f>
        <v>#VALUE!</v>
      </c>
      <c r="I365" s="66">
        <f ca="1">(TODAY()-'2. Inputs'!K365)/365</f>
        <v>124.95616438356164</v>
      </c>
      <c r="J365" s="1" t="str">
        <f>IF(ISBLANK('2. Inputs'!K365),"n/a",IF(I365&lt;=5,"5 or less",IF(AND(I365&gt;5,I365&lt;=10),"&gt; 5 and &lt;= 10",IF(AND(I365&gt;10,I365&lt;=15),"&gt; 10 and &lt;=15",IF(I365&gt;15,"More than 15","")))))</f>
        <v>n/a</v>
      </c>
      <c r="K365" s="68"/>
      <c r="L365" s="68"/>
    </row>
    <row r="366" spans="1:12" x14ac:dyDescent="0.35">
      <c r="A366" s="1">
        <f>'2. Inputs'!A366</f>
        <v>0</v>
      </c>
      <c r="B366" s="1">
        <f>IF('3. Results'!$C$4="Yes",'2. Inputs'!B366,IF(D366="Yes","",'2. Inputs'!B366))</f>
        <v>0</v>
      </c>
      <c r="C366" s="61" t="b">
        <f t="shared" si="5"/>
        <v>0</v>
      </c>
      <c r="D366" s="61">
        <f>'2. Inputs'!L366</f>
        <v>0</v>
      </c>
      <c r="E366" s="67" t="e">
        <f>IF('2. Inputs'!E366="Hourly rate",'2. Inputs'!H366,'2. Inputs'!G366/52/'2. Inputs'!F366)</f>
        <v>#DIV/0!</v>
      </c>
      <c r="F366" s="63" t="str">
        <f>IF(AND('2. Inputs'!G366=0,'2. Inputs'!H366=0),"",IF('2. Inputs'!E366&lt;&gt;"Hourly rate",'2. Inputs'!G366/('2. Inputs'!F366/'2. Inputs'!$B$3),'2. Inputs'!H366*'2. Inputs'!$B$3*52))</f>
        <v/>
      </c>
      <c r="G366" s="63">
        <f>'2. Inputs'!I366+'2. Inputs'!J366</f>
        <v>0</v>
      </c>
      <c r="H366" s="65" t="e">
        <f>IF('2. Inputs'!D366&gt;0,'2. Inputs'!D366,Calculations!G366+Calculations!F366)</f>
        <v>#VALUE!</v>
      </c>
      <c r="I366" s="66">
        <f ca="1">(TODAY()-'2. Inputs'!K366)/365</f>
        <v>124.95616438356164</v>
      </c>
      <c r="J366" s="1" t="str">
        <f>IF(ISBLANK('2. Inputs'!K366),"n/a",IF(I366&lt;=5,"5 or less",IF(AND(I366&gt;5,I366&lt;=10),"&gt; 5 and &lt;= 10",IF(AND(I366&gt;10,I366&lt;=15),"&gt; 10 and &lt;=15",IF(I366&gt;15,"More than 15","")))))</f>
        <v>n/a</v>
      </c>
      <c r="K366" s="68"/>
      <c r="L366" s="68"/>
    </row>
    <row r="367" spans="1:12" x14ac:dyDescent="0.35">
      <c r="A367" s="1">
        <f>'2. Inputs'!A367</f>
        <v>0</v>
      </c>
      <c r="B367" s="1">
        <f>IF('3. Results'!$C$4="Yes",'2. Inputs'!B367,IF(D367="Yes","",'2. Inputs'!B367))</f>
        <v>0</v>
      </c>
      <c r="C367" s="61" t="b">
        <f t="shared" si="5"/>
        <v>0</v>
      </c>
      <c r="D367" s="61">
        <f>'2. Inputs'!L367</f>
        <v>0</v>
      </c>
      <c r="E367" s="67" t="e">
        <f>IF('2. Inputs'!E367="Hourly rate",'2. Inputs'!H367,'2. Inputs'!G367/52/'2. Inputs'!F367)</f>
        <v>#DIV/0!</v>
      </c>
      <c r="F367" s="63" t="str">
        <f>IF(AND('2. Inputs'!G367=0,'2. Inputs'!H367=0),"",IF('2. Inputs'!E367&lt;&gt;"Hourly rate",'2. Inputs'!G367/('2. Inputs'!F367/'2. Inputs'!$B$3),'2. Inputs'!H367*'2. Inputs'!$B$3*52))</f>
        <v/>
      </c>
      <c r="G367" s="63">
        <f>'2. Inputs'!I367+'2. Inputs'!J367</f>
        <v>0</v>
      </c>
      <c r="H367" s="65" t="e">
        <f>IF('2. Inputs'!D367&gt;0,'2. Inputs'!D367,Calculations!G367+Calculations!F367)</f>
        <v>#VALUE!</v>
      </c>
      <c r="I367" s="66">
        <f ca="1">(TODAY()-'2. Inputs'!K367)/365</f>
        <v>124.95616438356164</v>
      </c>
      <c r="J367" s="1" t="str">
        <f>IF(ISBLANK('2. Inputs'!K367),"n/a",IF(I367&lt;=5,"5 or less",IF(AND(I367&gt;5,I367&lt;=10),"&gt; 5 and &lt;= 10",IF(AND(I367&gt;10,I367&lt;=15),"&gt; 10 and &lt;=15",IF(I367&gt;15,"More than 15","")))))</f>
        <v>n/a</v>
      </c>
      <c r="K367" s="68"/>
      <c r="L367" s="68"/>
    </row>
    <row r="368" spans="1:12" x14ac:dyDescent="0.35">
      <c r="A368" s="1">
        <f>'2. Inputs'!A368</f>
        <v>0</v>
      </c>
      <c r="B368" s="1">
        <f>IF('3. Results'!$C$4="Yes",'2. Inputs'!B368,IF(D368="Yes","",'2. Inputs'!B368))</f>
        <v>0</v>
      </c>
      <c r="C368" s="61" t="b">
        <f t="shared" si="5"/>
        <v>0</v>
      </c>
      <c r="D368" s="61">
        <f>'2. Inputs'!L368</f>
        <v>0</v>
      </c>
      <c r="E368" s="67" t="e">
        <f>IF('2. Inputs'!E368="Hourly rate",'2. Inputs'!H368,'2. Inputs'!G368/52/'2. Inputs'!F368)</f>
        <v>#DIV/0!</v>
      </c>
      <c r="F368" s="63" t="str">
        <f>IF(AND('2. Inputs'!G368=0,'2. Inputs'!H368=0),"",IF('2. Inputs'!E368&lt;&gt;"Hourly rate",'2. Inputs'!G368/('2. Inputs'!F368/'2. Inputs'!$B$3),'2. Inputs'!H368*'2. Inputs'!$B$3*52))</f>
        <v/>
      </c>
      <c r="G368" s="63">
        <f>'2. Inputs'!I368+'2. Inputs'!J368</f>
        <v>0</v>
      </c>
      <c r="H368" s="65" t="e">
        <f>IF('2. Inputs'!D368&gt;0,'2. Inputs'!D368,Calculations!G368+Calculations!F368)</f>
        <v>#VALUE!</v>
      </c>
      <c r="I368" s="66">
        <f ca="1">(TODAY()-'2. Inputs'!K368)/365</f>
        <v>124.95616438356164</v>
      </c>
      <c r="J368" s="1" t="str">
        <f>IF(ISBLANK('2. Inputs'!K368),"n/a",IF(I368&lt;=5,"5 or less",IF(AND(I368&gt;5,I368&lt;=10),"&gt; 5 and &lt;= 10",IF(AND(I368&gt;10,I368&lt;=15),"&gt; 10 and &lt;=15",IF(I368&gt;15,"More than 15","")))))</f>
        <v>n/a</v>
      </c>
      <c r="K368" s="68"/>
      <c r="L368" s="68"/>
    </row>
    <row r="369" spans="1:12" x14ac:dyDescent="0.35">
      <c r="A369" s="1">
        <f>'2. Inputs'!A369</f>
        <v>0</v>
      </c>
      <c r="B369" s="1">
        <f>IF('3. Results'!$C$4="Yes",'2. Inputs'!B369,IF(D369="Yes","",'2. Inputs'!B369))</f>
        <v>0</v>
      </c>
      <c r="C369" s="61" t="b">
        <f t="shared" si="5"/>
        <v>0</v>
      </c>
      <c r="D369" s="61">
        <f>'2. Inputs'!L369</f>
        <v>0</v>
      </c>
      <c r="E369" s="67" t="e">
        <f>IF('2. Inputs'!E369="Hourly rate",'2. Inputs'!H369,'2. Inputs'!G369/52/'2. Inputs'!F369)</f>
        <v>#DIV/0!</v>
      </c>
      <c r="F369" s="63" t="str">
        <f>IF(AND('2. Inputs'!G369=0,'2. Inputs'!H369=0),"",IF('2. Inputs'!E369&lt;&gt;"Hourly rate",'2. Inputs'!G369/('2. Inputs'!F369/'2. Inputs'!$B$3),'2. Inputs'!H369*'2. Inputs'!$B$3*52))</f>
        <v/>
      </c>
      <c r="G369" s="63">
        <f>'2. Inputs'!I369+'2. Inputs'!J369</f>
        <v>0</v>
      </c>
      <c r="H369" s="65" t="e">
        <f>IF('2. Inputs'!D369&gt;0,'2. Inputs'!D369,Calculations!G369+Calculations!F369)</f>
        <v>#VALUE!</v>
      </c>
      <c r="I369" s="66">
        <f ca="1">(TODAY()-'2. Inputs'!K369)/365</f>
        <v>124.95616438356164</v>
      </c>
      <c r="J369" s="1" t="str">
        <f>IF(ISBLANK('2. Inputs'!K369),"n/a",IF(I369&lt;=5,"5 or less",IF(AND(I369&gt;5,I369&lt;=10),"&gt; 5 and &lt;= 10",IF(AND(I369&gt;10,I369&lt;=15),"&gt; 10 and &lt;=15",IF(I369&gt;15,"More than 15","")))))</f>
        <v>n/a</v>
      </c>
      <c r="K369" s="68"/>
      <c r="L369" s="68"/>
    </row>
    <row r="370" spans="1:12" x14ac:dyDescent="0.35">
      <c r="A370" s="1">
        <f>'2. Inputs'!A370</f>
        <v>0</v>
      </c>
      <c r="B370" s="1">
        <f>IF('3. Results'!$C$4="Yes",'2. Inputs'!B370,IF(D370="Yes","",'2. Inputs'!B370))</f>
        <v>0</v>
      </c>
      <c r="C370" s="61" t="b">
        <f t="shared" si="5"/>
        <v>0</v>
      </c>
      <c r="D370" s="61">
        <f>'2. Inputs'!L370</f>
        <v>0</v>
      </c>
      <c r="E370" s="67" t="e">
        <f>IF('2. Inputs'!E370="Hourly rate",'2. Inputs'!H370,'2. Inputs'!G370/52/'2. Inputs'!F370)</f>
        <v>#DIV/0!</v>
      </c>
      <c r="F370" s="63" t="str">
        <f>IF(AND('2. Inputs'!G370=0,'2. Inputs'!H370=0),"",IF('2. Inputs'!E370&lt;&gt;"Hourly rate",'2. Inputs'!G370/('2. Inputs'!F370/'2. Inputs'!$B$3),'2. Inputs'!H370*'2. Inputs'!$B$3*52))</f>
        <v/>
      </c>
      <c r="G370" s="63">
        <f>'2. Inputs'!I370+'2. Inputs'!J370</f>
        <v>0</v>
      </c>
      <c r="H370" s="65" t="e">
        <f>IF('2. Inputs'!D370&gt;0,'2. Inputs'!D370,Calculations!G370+Calculations!F370)</f>
        <v>#VALUE!</v>
      </c>
      <c r="I370" s="66">
        <f ca="1">(TODAY()-'2. Inputs'!K370)/365</f>
        <v>124.95616438356164</v>
      </c>
      <c r="J370" s="1" t="str">
        <f>IF(ISBLANK('2. Inputs'!K370),"n/a",IF(I370&lt;=5,"5 or less",IF(AND(I370&gt;5,I370&lt;=10),"&gt; 5 and &lt;= 10",IF(AND(I370&gt;10,I370&lt;=15),"&gt; 10 and &lt;=15",IF(I370&gt;15,"More than 15","")))))</f>
        <v>n/a</v>
      </c>
      <c r="K370" s="68"/>
      <c r="L370" s="68"/>
    </row>
    <row r="371" spans="1:12" x14ac:dyDescent="0.35">
      <c r="A371" s="1">
        <f>'2. Inputs'!A371</f>
        <v>0</v>
      </c>
      <c r="B371" s="1">
        <f>IF('3. Results'!$C$4="Yes",'2. Inputs'!B371,IF(D371="Yes","",'2. Inputs'!B371))</f>
        <v>0</v>
      </c>
      <c r="C371" s="61" t="b">
        <f t="shared" si="5"/>
        <v>0</v>
      </c>
      <c r="D371" s="61">
        <f>'2. Inputs'!L371</f>
        <v>0</v>
      </c>
      <c r="E371" s="67" t="e">
        <f>IF('2. Inputs'!E371="Hourly rate",'2. Inputs'!H371,'2. Inputs'!G371/52/'2. Inputs'!F371)</f>
        <v>#DIV/0!</v>
      </c>
      <c r="F371" s="63" t="str">
        <f>IF(AND('2. Inputs'!G371=0,'2. Inputs'!H371=0),"",IF('2. Inputs'!E371&lt;&gt;"Hourly rate",'2. Inputs'!G371/('2. Inputs'!F371/'2. Inputs'!$B$3),'2. Inputs'!H371*'2. Inputs'!$B$3*52))</f>
        <v/>
      </c>
      <c r="G371" s="63">
        <f>'2. Inputs'!I371+'2. Inputs'!J371</f>
        <v>0</v>
      </c>
      <c r="H371" s="65" t="e">
        <f>IF('2. Inputs'!D371&gt;0,'2. Inputs'!D371,Calculations!G371+Calculations!F371)</f>
        <v>#VALUE!</v>
      </c>
      <c r="I371" s="66">
        <f ca="1">(TODAY()-'2. Inputs'!K371)/365</f>
        <v>124.95616438356164</v>
      </c>
      <c r="J371" s="1" t="str">
        <f>IF(ISBLANK('2. Inputs'!K371),"n/a",IF(I371&lt;=5,"5 or less",IF(AND(I371&gt;5,I371&lt;=10),"&gt; 5 and &lt;= 10",IF(AND(I371&gt;10,I371&lt;=15),"&gt; 10 and &lt;=15",IF(I371&gt;15,"More than 15","")))))</f>
        <v>n/a</v>
      </c>
      <c r="K371" s="68"/>
      <c r="L371" s="68"/>
    </row>
    <row r="372" spans="1:12" x14ac:dyDescent="0.35">
      <c r="A372" s="1">
        <f>'2. Inputs'!A372</f>
        <v>0</v>
      </c>
      <c r="B372" s="1">
        <f>IF('3. Results'!$C$4="Yes",'2. Inputs'!B372,IF(D372="Yes","",'2. Inputs'!B372))</f>
        <v>0</v>
      </c>
      <c r="C372" s="61" t="b">
        <f t="shared" si="5"/>
        <v>0</v>
      </c>
      <c r="D372" s="61">
        <f>'2. Inputs'!L372</f>
        <v>0</v>
      </c>
      <c r="E372" s="67" t="e">
        <f>IF('2. Inputs'!E372="Hourly rate",'2. Inputs'!H372,'2. Inputs'!G372/52/'2. Inputs'!F372)</f>
        <v>#DIV/0!</v>
      </c>
      <c r="F372" s="63" t="str">
        <f>IF(AND('2. Inputs'!G372=0,'2. Inputs'!H372=0),"",IF('2. Inputs'!E372&lt;&gt;"Hourly rate",'2. Inputs'!G372/('2. Inputs'!F372/'2. Inputs'!$B$3),'2. Inputs'!H372*'2. Inputs'!$B$3*52))</f>
        <v/>
      </c>
      <c r="G372" s="63">
        <f>'2. Inputs'!I372+'2. Inputs'!J372</f>
        <v>0</v>
      </c>
      <c r="H372" s="65" t="e">
        <f>IF('2. Inputs'!D372&gt;0,'2. Inputs'!D372,Calculations!G372+Calculations!F372)</f>
        <v>#VALUE!</v>
      </c>
      <c r="I372" s="66">
        <f ca="1">(TODAY()-'2. Inputs'!K372)/365</f>
        <v>124.95616438356164</v>
      </c>
      <c r="J372" s="1" t="str">
        <f>IF(ISBLANK('2. Inputs'!K372),"n/a",IF(I372&lt;=5,"5 or less",IF(AND(I372&gt;5,I372&lt;=10),"&gt; 5 and &lt;= 10",IF(AND(I372&gt;10,I372&lt;=15),"&gt; 10 and &lt;=15",IF(I372&gt;15,"More than 15","")))))</f>
        <v>n/a</v>
      </c>
      <c r="K372" s="68"/>
      <c r="L372" s="68"/>
    </row>
    <row r="373" spans="1:12" x14ac:dyDescent="0.35">
      <c r="A373" s="1">
        <f>'2. Inputs'!A373</f>
        <v>0</v>
      </c>
      <c r="B373" s="1">
        <f>IF('3. Results'!$C$4="Yes",'2. Inputs'!B373,IF(D373="Yes","",'2. Inputs'!B373))</f>
        <v>0</v>
      </c>
      <c r="C373" s="61" t="b">
        <f t="shared" si="5"/>
        <v>0</v>
      </c>
      <c r="D373" s="61">
        <f>'2. Inputs'!L373</f>
        <v>0</v>
      </c>
      <c r="E373" s="67" t="e">
        <f>IF('2. Inputs'!E373="Hourly rate",'2. Inputs'!H373,'2. Inputs'!G373/52/'2. Inputs'!F373)</f>
        <v>#DIV/0!</v>
      </c>
      <c r="F373" s="63" t="str">
        <f>IF(AND('2. Inputs'!G373=0,'2. Inputs'!H373=0),"",IF('2. Inputs'!E373&lt;&gt;"Hourly rate",'2. Inputs'!G373/('2. Inputs'!F373/'2. Inputs'!$B$3),'2. Inputs'!H373*'2. Inputs'!$B$3*52))</f>
        <v/>
      </c>
      <c r="G373" s="63">
        <f>'2. Inputs'!I373+'2. Inputs'!J373</f>
        <v>0</v>
      </c>
      <c r="H373" s="65" t="e">
        <f>IF('2. Inputs'!D373&gt;0,'2. Inputs'!D373,Calculations!G373+Calculations!F373)</f>
        <v>#VALUE!</v>
      </c>
      <c r="I373" s="66">
        <f ca="1">(TODAY()-'2. Inputs'!K373)/365</f>
        <v>124.95616438356164</v>
      </c>
      <c r="J373" s="1" t="str">
        <f>IF(ISBLANK('2. Inputs'!K373),"n/a",IF(I373&lt;=5,"5 or less",IF(AND(I373&gt;5,I373&lt;=10),"&gt; 5 and &lt;= 10",IF(AND(I373&gt;10,I373&lt;=15),"&gt; 10 and &lt;=15",IF(I373&gt;15,"More than 15","")))))</f>
        <v>n/a</v>
      </c>
      <c r="K373" s="68"/>
      <c r="L373" s="68"/>
    </row>
    <row r="374" spans="1:12" x14ac:dyDescent="0.35">
      <c r="A374" s="1">
        <f>'2. Inputs'!A374</f>
        <v>0</v>
      </c>
      <c r="B374" s="1">
        <f>IF('3. Results'!$C$4="Yes",'2. Inputs'!B374,IF(D374="Yes","",'2. Inputs'!B374))</f>
        <v>0</v>
      </c>
      <c r="C374" s="61" t="b">
        <f t="shared" si="5"/>
        <v>0</v>
      </c>
      <c r="D374" s="61">
        <f>'2. Inputs'!L374</f>
        <v>0</v>
      </c>
      <c r="E374" s="67" t="e">
        <f>IF('2. Inputs'!E374="Hourly rate",'2. Inputs'!H374,'2. Inputs'!G374/52/'2. Inputs'!F374)</f>
        <v>#DIV/0!</v>
      </c>
      <c r="F374" s="63" t="str">
        <f>IF(AND('2. Inputs'!G374=0,'2. Inputs'!H374=0),"",IF('2. Inputs'!E374&lt;&gt;"Hourly rate",'2. Inputs'!G374/('2. Inputs'!F374/'2. Inputs'!$B$3),'2. Inputs'!H374*'2. Inputs'!$B$3*52))</f>
        <v/>
      </c>
      <c r="G374" s="63">
        <f>'2. Inputs'!I374+'2. Inputs'!J374</f>
        <v>0</v>
      </c>
      <c r="H374" s="65" t="e">
        <f>IF('2. Inputs'!D374&gt;0,'2. Inputs'!D374,Calculations!G374+Calculations!F374)</f>
        <v>#VALUE!</v>
      </c>
      <c r="I374" s="66">
        <f ca="1">(TODAY()-'2. Inputs'!K374)/365</f>
        <v>124.95616438356164</v>
      </c>
      <c r="J374" s="1" t="str">
        <f>IF(ISBLANK('2. Inputs'!K374),"n/a",IF(I374&lt;=5,"5 or less",IF(AND(I374&gt;5,I374&lt;=10),"&gt; 5 and &lt;= 10",IF(AND(I374&gt;10,I374&lt;=15),"&gt; 10 and &lt;=15",IF(I374&gt;15,"More than 15","")))))</f>
        <v>n/a</v>
      </c>
      <c r="K374" s="68"/>
      <c r="L374" s="68"/>
    </row>
    <row r="375" spans="1:12" x14ac:dyDescent="0.35">
      <c r="A375" s="1">
        <f>'2. Inputs'!A375</f>
        <v>0</v>
      </c>
      <c r="B375" s="1">
        <f>IF('3. Results'!$C$4="Yes",'2. Inputs'!B375,IF(D375="Yes","",'2. Inputs'!B375))</f>
        <v>0</v>
      </c>
      <c r="C375" s="61" t="b">
        <f t="shared" si="5"/>
        <v>0</v>
      </c>
      <c r="D375" s="61">
        <f>'2. Inputs'!L375</f>
        <v>0</v>
      </c>
      <c r="E375" s="67" t="e">
        <f>IF('2. Inputs'!E375="Hourly rate",'2. Inputs'!H375,'2. Inputs'!G375/52/'2. Inputs'!F375)</f>
        <v>#DIV/0!</v>
      </c>
      <c r="F375" s="63" t="str">
        <f>IF(AND('2. Inputs'!G375=0,'2. Inputs'!H375=0),"",IF('2. Inputs'!E375&lt;&gt;"Hourly rate",'2. Inputs'!G375/('2. Inputs'!F375/'2. Inputs'!$B$3),'2. Inputs'!H375*'2. Inputs'!$B$3*52))</f>
        <v/>
      </c>
      <c r="G375" s="63">
        <f>'2. Inputs'!I375+'2. Inputs'!J375</f>
        <v>0</v>
      </c>
      <c r="H375" s="65" t="e">
        <f>IF('2. Inputs'!D375&gt;0,'2. Inputs'!D375,Calculations!G375+Calculations!F375)</f>
        <v>#VALUE!</v>
      </c>
      <c r="I375" s="66">
        <f ca="1">(TODAY()-'2. Inputs'!K375)/365</f>
        <v>124.95616438356164</v>
      </c>
      <c r="J375" s="1" t="str">
        <f>IF(ISBLANK('2. Inputs'!K375),"n/a",IF(I375&lt;=5,"5 or less",IF(AND(I375&gt;5,I375&lt;=10),"&gt; 5 and &lt;= 10",IF(AND(I375&gt;10,I375&lt;=15),"&gt; 10 and &lt;=15",IF(I375&gt;15,"More than 15","")))))</f>
        <v>n/a</v>
      </c>
      <c r="K375" s="68"/>
      <c r="L375" s="68"/>
    </row>
    <row r="376" spans="1:12" x14ac:dyDescent="0.35">
      <c r="A376" s="1">
        <f>'2. Inputs'!A376</f>
        <v>0</v>
      </c>
      <c r="B376" s="1">
        <f>IF('3. Results'!$C$4="Yes",'2. Inputs'!B376,IF(D376="Yes","",'2. Inputs'!B376))</f>
        <v>0</v>
      </c>
      <c r="C376" s="61" t="b">
        <f t="shared" si="5"/>
        <v>0</v>
      </c>
      <c r="D376" s="61">
        <f>'2. Inputs'!L376</f>
        <v>0</v>
      </c>
      <c r="E376" s="67" t="e">
        <f>IF('2. Inputs'!E376="Hourly rate",'2. Inputs'!H376,'2. Inputs'!G376/52/'2. Inputs'!F376)</f>
        <v>#DIV/0!</v>
      </c>
      <c r="F376" s="63" t="str">
        <f>IF(AND('2. Inputs'!G376=0,'2. Inputs'!H376=0),"",IF('2. Inputs'!E376&lt;&gt;"Hourly rate",'2. Inputs'!G376/('2. Inputs'!F376/'2. Inputs'!$B$3),'2. Inputs'!H376*'2. Inputs'!$B$3*52))</f>
        <v/>
      </c>
      <c r="G376" s="63">
        <f>'2. Inputs'!I376+'2. Inputs'!J376</f>
        <v>0</v>
      </c>
      <c r="H376" s="65" t="e">
        <f>IF('2. Inputs'!D376&gt;0,'2. Inputs'!D376,Calculations!G376+Calculations!F376)</f>
        <v>#VALUE!</v>
      </c>
      <c r="I376" s="66">
        <f ca="1">(TODAY()-'2. Inputs'!K376)/365</f>
        <v>124.95616438356164</v>
      </c>
      <c r="J376" s="1" t="str">
        <f>IF(ISBLANK('2. Inputs'!K376),"n/a",IF(I376&lt;=5,"5 or less",IF(AND(I376&gt;5,I376&lt;=10),"&gt; 5 and &lt;= 10",IF(AND(I376&gt;10,I376&lt;=15),"&gt; 10 and &lt;=15",IF(I376&gt;15,"More than 15","")))))</f>
        <v>n/a</v>
      </c>
      <c r="K376" s="68"/>
      <c r="L376" s="68"/>
    </row>
    <row r="377" spans="1:12" x14ac:dyDescent="0.35">
      <c r="A377" s="1">
        <f>'2. Inputs'!A377</f>
        <v>0</v>
      </c>
      <c r="B377" s="1">
        <f>IF('3. Results'!$C$4="Yes",'2. Inputs'!B377,IF(D377="Yes","",'2. Inputs'!B377))</f>
        <v>0</v>
      </c>
      <c r="C377" s="61" t="b">
        <f t="shared" si="5"/>
        <v>0</v>
      </c>
      <c r="D377" s="61">
        <f>'2. Inputs'!L377</f>
        <v>0</v>
      </c>
      <c r="E377" s="67" t="e">
        <f>IF('2. Inputs'!E377="Hourly rate",'2. Inputs'!H377,'2. Inputs'!G377/52/'2. Inputs'!F377)</f>
        <v>#DIV/0!</v>
      </c>
      <c r="F377" s="63" t="str">
        <f>IF(AND('2. Inputs'!G377=0,'2. Inputs'!H377=0),"",IF('2. Inputs'!E377&lt;&gt;"Hourly rate",'2. Inputs'!G377/('2. Inputs'!F377/'2. Inputs'!$B$3),'2. Inputs'!H377*'2. Inputs'!$B$3*52))</f>
        <v/>
      </c>
      <c r="G377" s="63">
        <f>'2. Inputs'!I377+'2. Inputs'!J377</f>
        <v>0</v>
      </c>
      <c r="H377" s="65" t="e">
        <f>IF('2. Inputs'!D377&gt;0,'2. Inputs'!D377,Calculations!G377+Calculations!F377)</f>
        <v>#VALUE!</v>
      </c>
      <c r="I377" s="66">
        <f ca="1">(TODAY()-'2. Inputs'!K377)/365</f>
        <v>124.95616438356164</v>
      </c>
      <c r="J377" s="1" t="str">
        <f>IF(ISBLANK('2. Inputs'!K377),"n/a",IF(I377&lt;=5,"5 or less",IF(AND(I377&gt;5,I377&lt;=10),"&gt; 5 and &lt;= 10",IF(AND(I377&gt;10,I377&lt;=15),"&gt; 10 and &lt;=15",IF(I377&gt;15,"More than 15","")))))</f>
        <v>n/a</v>
      </c>
      <c r="K377" s="68"/>
      <c r="L377" s="68"/>
    </row>
    <row r="378" spans="1:12" x14ac:dyDescent="0.35">
      <c r="A378" s="1">
        <f>'2. Inputs'!A378</f>
        <v>0</v>
      </c>
      <c r="B378" s="1">
        <f>IF('3. Results'!$C$4="Yes",'2. Inputs'!B378,IF(D378="Yes","",'2. Inputs'!B378))</f>
        <v>0</v>
      </c>
      <c r="C378" s="61" t="b">
        <f t="shared" si="5"/>
        <v>0</v>
      </c>
      <c r="D378" s="61">
        <f>'2. Inputs'!L378</f>
        <v>0</v>
      </c>
      <c r="E378" s="67" t="e">
        <f>IF('2. Inputs'!E378="Hourly rate",'2. Inputs'!H378,'2. Inputs'!G378/52/'2. Inputs'!F378)</f>
        <v>#DIV/0!</v>
      </c>
      <c r="F378" s="63" t="str">
        <f>IF(AND('2. Inputs'!G378=0,'2. Inputs'!H378=0),"",IF('2. Inputs'!E378&lt;&gt;"Hourly rate",'2. Inputs'!G378/('2. Inputs'!F378/'2. Inputs'!$B$3),'2. Inputs'!H378*'2. Inputs'!$B$3*52))</f>
        <v/>
      </c>
      <c r="G378" s="63">
        <f>'2. Inputs'!I378+'2. Inputs'!J378</f>
        <v>0</v>
      </c>
      <c r="H378" s="65" t="e">
        <f>IF('2. Inputs'!D378&gt;0,'2. Inputs'!D378,Calculations!G378+Calculations!F378)</f>
        <v>#VALUE!</v>
      </c>
      <c r="I378" s="66">
        <f ca="1">(TODAY()-'2. Inputs'!K378)/365</f>
        <v>124.95616438356164</v>
      </c>
      <c r="J378" s="1" t="str">
        <f>IF(ISBLANK('2. Inputs'!K378),"n/a",IF(I378&lt;=5,"5 or less",IF(AND(I378&gt;5,I378&lt;=10),"&gt; 5 and &lt;= 10",IF(AND(I378&gt;10,I378&lt;=15),"&gt; 10 and &lt;=15",IF(I378&gt;15,"More than 15","")))))</f>
        <v>n/a</v>
      </c>
      <c r="K378" s="68"/>
      <c r="L378" s="68"/>
    </row>
    <row r="379" spans="1:12" x14ac:dyDescent="0.35">
      <c r="A379" s="1">
        <f>'2. Inputs'!A379</f>
        <v>0</v>
      </c>
      <c r="B379" s="1">
        <f>IF('3. Results'!$C$4="Yes",'2. Inputs'!B379,IF(D379="Yes","",'2. Inputs'!B379))</f>
        <v>0</v>
      </c>
      <c r="C379" s="61" t="b">
        <f t="shared" si="5"/>
        <v>0</v>
      </c>
      <c r="D379" s="61">
        <f>'2. Inputs'!L379</f>
        <v>0</v>
      </c>
      <c r="E379" s="67" t="e">
        <f>IF('2. Inputs'!E379="Hourly rate",'2. Inputs'!H379,'2. Inputs'!G379/52/'2. Inputs'!F379)</f>
        <v>#DIV/0!</v>
      </c>
      <c r="F379" s="63" t="str">
        <f>IF(AND('2. Inputs'!G379=0,'2. Inputs'!H379=0),"",IF('2. Inputs'!E379&lt;&gt;"Hourly rate",'2. Inputs'!G379/('2. Inputs'!F379/'2. Inputs'!$B$3),'2. Inputs'!H379*'2. Inputs'!$B$3*52))</f>
        <v/>
      </c>
      <c r="G379" s="63">
        <f>'2. Inputs'!I379+'2. Inputs'!J379</f>
        <v>0</v>
      </c>
      <c r="H379" s="65" t="e">
        <f>IF('2. Inputs'!D379&gt;0,'2. Inputs'!D379,Calculations!G379+Calculations!F379)</f>
        <v>#VALUE!</v>
      </c>
      <c r="I379" s="66">
        <f ca="1">(TODAY()-'2. Inputs'!K379)/365</f>
        <v>124.95616438356164</v>
      </c>
      <c r="J379" s="1" t="str">
        <f>IF(ISBLANK('2. Inputs'!K379),"n/a",IF(I379&lt;=5,"5 or less",IF(AND(I379&gt;5,I379&lt;=10),"&gt; 5 and &lt;= 10",IF(AND(I379&gt;10,I379&lt;=15),"&gt; 10 and &lt;=15",IF(I379&gt;15,"More than 15","")))))</f>
        <v>n/a</v>
      </c>
      <c r="K379" s="68"/>
      <c r="L379" s="68"/>
    </row>
    <row r="380" spans="1:12" x14ac:dyDescent="0.35">
      <c r="A380" s="1">
        <f>'2. Inputs'!A380</f>
        <v>0</v>
      </c>
      <c r="B380" s="1">
        <f>IF('3. Results'!$C$4="Yes",'2. Inputs'!B380,IF(D380="Yes","",'2. Inputs'!B380))</f>
        <v>0</v>
      </c>
      <c r="C380" s="61" t="b">
        <f t="shared" si="5"/>
        <v>0</v>
      </c>
      <c r="D380" s="61">
        <f>'2. Inputs'!L380</f>
        <v>0</v>
      </c>
      <c r="E380" s="67" t="e">
        <f>IF('2. Inputs'!E380="Hourly rate",'2. Inputs'!H380,'2. Inputs'!G380/52/'2. Inputs'!F380)</f>
        <v>#DIV/0!</v>
      </c>
      <c r="F380" s="63" t="str">
        <f>IF(AND('2. Inputs'!G380=0,'2. Inputs'!H380=0),"",IF('2. Inputs'!E380&lt;&gt;"Hourly rate",'2. Inputs'!G380/('2. Inputs'!F380/'2. Inputs'!$B$3),'2. Inputs'!H380*'2. Inputs'!$B$3*52))</f>
        <v/>
      </c>
      <c r="G380" s="63">
        <f>'2. Inputs'!I380+'2. Inputs'!J380</f>
        <v>0</v>
      </c>
      <c r="H380" s="65" t="e">
        <f>IF('2. Inputs'!D380&gt;0,'2. Inputs'!D380,Calculations!G380+Calculations!F380)</f>
        <v>#VALUE!</v>
      </c>
      <c r="I380" s="66">
        <f ca="1">(TODAY()-'2. Inputs'!K380)/365</f>
        <v>124.95616438356164</v>
      </c>
      <c r="J380" s="1" t="str">
        <f>IF(ISBLANK('2. Inputs'!K380),"n/a",IF(I380&lt;=5,"5 or less",IF(AND(I380&gt;5,I380&lt;=10),"&gt; 5 and &lt;= 10",IF(AND(I380&gt;10,I380&lt;=15),"&gt; 10 and &lt;=15",IF(I380&gt;15,"More than 15","")))))</f>
        <v>n/a</v>
      </c>
      <c r="K380" s="68"/>
      <c r="L380" s="68"/>
    </row>
    <row r="381" spans="1:12" x14ac:dyDescent="0.35">
      <c r="A381" s="1">
        <f>'2. Inputs'!A381</f>
        <v>0</v>
      </c>
      <c r="B381" s="1">
        <f>IF('3. Results'!$C$4="Yes",'2. Inputs'!B381,IF(D381="Yes","",'2. Inputs'!B381))</f>
        <v>0</v>
      </c>
      <c r="C381" s="61" t="b">
        <f t="shared" si="5"/>
        <v>0</v>
      </c>
      <c r="D381" s="61">
        <f>'2. Inputs'!L381</f>
        <v>0</v>
      </c>
      <c r="E381" s="67" t="e">
        <f>IF('2. Inputs'!E381="Hourly rate",'2. Inputs'!H381,'2. Inputs'!G381/52/'2. Inputs'!F381)</f>
        <v>#DIV/0!</v>
      </c>
      <c r="F381" s="63" t="str">
        <f>IF(AND('2. Inputs'!G381=0,'2. Inputs'!H381=0),"",IF('2. Inputs'!E381&lt;&gt;"Hourly rate",'2. Inputs'!G381/('2. Inputs'!F381/'2. Inputs'!$B$3),'2. Inputs'!H381*'2. Inputs'!$B$3*52))</f>
        <v/>
      </c>
      <c r="G381" s="63">
        <f>'2. Inputs'!I381+'2. Inputs'!J381</f>
        <v>0</v>
      </c>
      <c r="H381" s="65" t="e">
        <f>IF('2. Inputs'!D381&gt;0,'2. Inputs'!D381,Calculations!G381+Calculations!F381)</f>
        <v>#VALUE!</v>
      </c>
      <c r="I381" s="66">
        <f ca="1">(TODAY()-'2. Inputs'!K381)/365</f>
        <v>124.95616438356164</v>
      </c>
      <c r="J381" s="1" t="str">
        <f>IF(ISBLANK('2. Inputs'!K381),"n/a",IF(I381&lt;=5,"5 or less",IF(AND(I381&gt;5,I381&lt;=10),"&gt; 5 and &lt;= 10",IF(AND(I381&gt;10,I381&lt;=15),"&gt; 10 and &lt;=15",IF(I381&gt;15,"More than 15","")))))</f>
        <v>n/a</v>
      </c>
      <c r="K381" s="68"/>
      <c r="L381" s="68"/>
    </row>
    <row r="382" spans="1:12" x14ac:dyDescent="0.35">
      <c r="A382" s="1">
        <f>'2. Inputs'!A382</f>
        <v>0</v>
      </c>
      <c r="B382" s="1">
        <f>IF('3. Results'!$C$4="Yes",'2. Inputs'!B382,IF(D382="Yes","",'2. Inputs'!B382))</f>
        <v>0</v>
      </c>
      <c r="C382" s="61" t="b">
        <f t="shared" si="5"/>
        <v>0</v>
      </c>
      <c r="D382" s="61">
        <f>'2. Inputs'!L382</f>
        <v>0</v>
      </c>
      <c r="E382" s="67" t="e">
        <f>IF('2. Inputs'!E382="Hourly rate",'2. Inputs'!H382,'2. Inputs'!G382/52/'2. Inputs'!F382)</f>
        <v>#DIV/0!</v>
      </c>
      <c r="F382" s="63" t="str">
        <f>IF(AND('2. Inputs'!G382=0,'2. Inputs'!H382=0),"",IF('2. Inputs'!E382&lt;&gt;"Hourly rate",'2. Inputs'!G382/('2. Inputs'!F382/'2. Inputs'!$B$3),'2. Inputs'!H382*'2. Inputs'!$B$3*52))</f>
        <v/>
      </c>
      <c r="G382" s="63">
        <f>'2. Inputs'!I382+'2. Inputs'!J382</f>
        <v>0</v>
      </c>
      <c r="H382" s="65" t="e">
        <f>IF('2. Inputs'!D382&gt;0,'2. Inputs'!D382,Calculations!G382+Calculations!F382)</f>
        <v>#VALUE!</v>
      </c>
      <c r="I382" s="66">
        <f ca="1">(TODAY()-'2. Inputs'!K382)/365</f>
        <v>124.95616438356164</v>
      </c>
      <c r="J382" s="1" t="str">
        <f>IF(ISBLANK('2. Inputs'!K382),"n/a",IF(I382&lt;=5,"5 or less",IF(AND(I382&gt;5,I382&lt;=10),"&gt; 5 and &lt;= 10",IF(AND(I382&gt;10,I382&lt;=15),"&gt; 10 and &lt;=15",IF(I382&gt;15,"More than 15","")))))</f>
        <v>n/a</v>
      </c>
      <c r="K382" s="68"/>
      <c r="L382" s="68"/>
    </row>
    <row r="383" spans="1:12" x14ac:dyDescent="0.35">
      <c r="A383" s="1">
        <f>'2. Inputs'!A383</f>
        <v>0</v>
      </c>
      <c r="B383" s="1">
        <f>IF('3. Results'!$C$4="Yes",'2. Inputs'!B383,IF(D383="Yes","",'2. Inputs'!B383))</f>
        <v>0</v>
      </c>
      <c r="C383" s="61" t="b">
        <f t="shared" si="5"/>
        <v>0</v>
      </c>
      <c r="D383" s="61">
        <f>'2. Inputs'!L383</f>
        <v>0</v>
      </c>
      <c r="E383" s="67" t="e">
        <f>IF('2. Inputs'!E383="Hourly rate",'2. Inputs'!H383,'2. Inputs'!G383/52/'2. Inputs'!F383)</f>
        <v>#DIV/0!</v>
      </c>
      <c r="F383" s="63" t="str">
        <f>IF(AND('2. Inputs'!G383=0,'2. Inputs'!H383=0),"",IF('2. Inputs'!E383&lt;&gt;"Hourly rate",'2. Inputs'!G383/('2. Inputs'!F383/'2. Inputs'!$B$3),'2. Inputs'!H383*'2. Inputs'!$B$3*52))</f>
        <v/>
      </c>
      <c r="G383" s="63">
        <f>'2. Inputs'!I383+'2. Inputs'!J383</f>
        <v>0</v>
      </c>
      <c r="H383" s="65" t="e">
        <f>IF('2. Inputs'!D383&gt;0,'2. Inputs'!D383,Calculations!G383+Calculations!F383)</f>
        <v>#VALUE!</v>
      </c>
      <c r="I383" s="66">
        <f ca="1">(TODAY()-'2. Inputs'!K383)/365</f>
        <v>124.95616438356164</v>
      </c>
      <c r="J383" s="1" t="str">
        <f>IF(ISBLANK('2. Inputs'!K383),"n/a",IF(I383&lt;=5,"5 or less",IF(AND(I383&gt;5,I383&lt;=10),"&gt; 5 and &lt;= 10",IF(AND(I383&gt;10,I383&lt;=15),"&gt; 10 and &lt;=15",IF(I383&gt;15,"More than 15","")))))</f>
        <v>n/a</v>
      </c>
      <c r="K383" s="68"/>
      <c r="L383" s="68"/>
    </row>
    <row r="384" spans="1:12" x14ac:dyDescent="0.35">
      <c r="A384" s="1">
        <f>'2. Inputs'!A384</f>
        <v>0</v>
      </c>
      <c r="B384" s="1">
        <f>IF('3. Results'!$C$4="Yes",'2. Inputs'!B384,IF(D384="Yes","",'2. Inputs'!B384))</f>
        <v>0</v>
      </c>
      <c r="C384" s="61" t="b">
        <f t="shared" si="5"/>
        <v>0</v>
      </c>
      <c r="D384" s="61">
        <f>'2. Inputs'!L384</f>
        <v>0</v>
      </c>
      <c r="E384" s="67" t="e">
        <f>IF('2. Inputs'!E384="Hourly rate",'2. Inputs'!H384,'2. Inputs'!G384/52/'2. Inputs'!F384)</f>
        <v>#DIV/0!</v>
      </c>
      <c r="F384" s="63" t="str">
        <f>IF(AND('2. Inputs'!G384=0,'2. Inputs'!H384=0),"",IF('2. Inputs'!E384&lt;&gt;"Hourly rate",'2. Inputs'!G384/('2. Inputs'!F384/'2. Inputs'!$B$3),'2. Inputs'!H384*'2. Inputs'!$B$3*52))</f>
        <v/>
      </c>
      <c r="G384" s="63">
        <f>'2. Inputs'!I384+'2. Inputs'!J384</f>
        <v>0</v>
      </c>
      <c r="H384" s="65" t="e">
        <f>IF('2. Inputs'!D384&gt;0,'2. Inputs'!D384,Calculations!G384+Calculations!F384)</f>
        <v>#VALUE!</v>
      </c>
      <c r="I384" s="66">
        <f ca="1">(TODAY()-'2. Inputs'!K384)/365</f>
        <v>124.95616438356164</v>
      </c>
      <c r="J384" s="1" t="str">
        <f>IF(ISBLANK('2. Inputs'!K384),"n/a",IF(I384&lt;=5,"5 or less",IF(AND(I384&gt;5,I384&lt;=10),"&gt; 5 and &lt;= 10",IF(AND(I384&gt;10,I384&lt;=15),"&gt; 10 and &lt;=15",IF(I384&gt;15,"More than 15","")))))</f>
        <v>n/a</v>
      </c>
      <c r="K384" s="68"/>
      <c r="L384" s="68"/>
    </row>
    <row r="385" spans="1:12" x14ac:dyDescent="0.35">
      <c r="A385" s="1">
        <f>'2. Inputs'!A385</f>
        <v>0</v>
      </c>
      <c r="B385" s="1">
        <f>IF('3. Results'!$C$4="Yes",'2. Inputs'!B385,IF(D385="Yes","",'2. Inputs'!B385))</f>
        <v>0</v>
      </c>
      <c r="C385" s="61" t="b">
        <f t="shared" si="5"/>
        <v>0</v>
      </c>
      <c r="D385" s="61">
        <f>'2. Inputs'!L385</f>
        <v>0</v>
      </c>
      <c r="E385" s="67" t="e">
        <f>IF('2. Inputs'!E385="Hourly rate",'2. Inputs'!H385,'2. Inputs'!G385/52/'2. Inputs'!F385)</f>
        <v>#DIV/0!</v>
      </c>
      <c r="F385" s="63" t="str">
        <f>IF(AND('2. Inputs'!G385=0,'2. Inputs'!H385=0),"",IF('2. Inputs'!E385&lt;&gt;"Hourly rate",'2. Inputs'!G385/('2. Inputs'!F385/'2. Inputs'!$B$3),'2. Inputs'!H385*'2. Inputs'!$B$3*52))</f>
        <v/>
      </c>
      <c r="G385" s="63">
        <f>'2. Inputs'!I385+'2. Inputs'!J385</f>
        <v>0</v>
      </c>
      <c r="H385" s="65" t="e">
        <f>IF('2. Inputs'!D385&gt;0,'2. Inputs'!D385,Calculations!G385+Calculations!F385)</f>
        <v>#VALUE!</v>
      </c>
      <c r="I385" s="66">
        <f ca="1">(TODAY()-'2. Inputs'!K385)/365</f>
        <v>124.95616438356164</v>
      </c>
      <c r="J385" s="1" t="str">
        <f>IF(ISBLANK('2. Inputs'!K385),"n/a",IF(I385&lt;=5,"5 or less",IF(AND(I385&gt;5,I385&lt;=10),"&gt; 5 and &lt;= 10",IF(AND(I385&gt;10,I385&lt;=15),"&gt; 10 and &lt;=15",IF(I385&gt;15,"More than 15","")))))</f>
        <v>n/a</v>
      </c>
      <c r="K385" s="68"/>
      <c r="L385" s="68"/>
    </row>
    <row r="386" spans="1:12" x14ac:dyDescent="0.35">
      <c r="A386" s="1">
        <f>'2. Inputs'!A386</f>
        <v>0</v>
      </c>
      <c r="B386" s="1">
        <f>IF('3. Results'!$C$4="Yes",'2. Inputs'!B386,IF(D386="Yes","",'2. Inputs'!B386))</f>
        <v>0</v>
      </c>
      <c r="C386" s="61" t="b">
        <f t="shared" si="5"/>
        <v>0</v>
      </c>
      <c r="D386" s="61">
        <f>'2. Inputs'!L386</f>
        <v>0</v>
      </c>
      <c r="E386" s="67" t="e">
        <f>IF('2. Inputs'!E386="Hourly rate",'2. Inputs'!H386,'2. Inputs'!G386/52/'2. Inputs'!F386)</f>
        <v>#DIV/0!</v>
      </c>
      <c r="F386" s="63" t="str">
        <f>IF(AND('2. Inputs'!G386=0,'2. Inputs'!H386=0),"",IF('2. Inputs'!E386&lt;&gt;"Hourly rate",'2. Inputs'!G386/('2. Inputs'!F386/'2. Inputs'!$B$3),'2. Inputs'!H386*'2. Inputs'!$B$3*52))</f>
        <v/>
      </c>
      <c r="G386" s="63">
        <f>'2. Inputs'!I386+'2. Inputs'!J386</f>
        <v>0</v>
      </c>
      <c r="H386" s="65" t="e">
        <f>IF('2. Inputs'!D386&gt;0,'2. Inputs'!D386,Calculations!G386+Calculations!F386)</f>
        <v>#VALUE!</v>
      </c>
      <c r="I386" s="66">
        <f ca="1">(TODAY()-'2. Inputs'!K386)/365</f>
        <v>124.95616438356164</v>
      </c>
      <c r="J386" s="1" t="str">
        <f>IF(ISBLANK('2. Inputs'!K386),"n/a",IF(I386&lt;=5,"5 or less",IF(AND(I386&gt;5,I386&lt;=10),"&gt; 5 and &lt;= 10",IF(AND(I386&gt;10,I386&lt;=15),"&gt; 10 and &lt;=15",IF(I386&gt;15,"More than 15","")))))</f>
        <v>n/a</v>
      </c>
      <c r="K386" s="68"/>
      <c r="L386" s="68"/>
    </row>
    <row r="387" spans="1:12" x14ac:dyDescent="0.35">
      <c r="A387" s="1">
        <f>'2. Inputs'!A387</f>
        <v>0</v>
      </c>
      <c r="B387" s="1">
        <f>IF('3. Results'!$C$4="Yes",'2. Inputs'!B387,IF(D387="Yes","",'2. Inputs'!B387))</f>
        <v>0</v>
      </c>
      <c r="C387" s="61" t="b">
        <f t="shared" si="5"/>
        <v>0</v>
      </c>
      <c r="D387" s="61">
        <f>'2. Inputs'!L387</f>
        <v>0</v>
      </c>
      <c r="E387" s="67" t="e">
        <f>IF('2. Inputs'!E387="Hourly rate",'2. Inputs'!H387,'2. Inputs'!G387/52/'2. Inputs'!F387)</f>
        <v>#DIV/0!</v>
      </c>
      <c r="F387" s="63" t="str">
        <f>IF(AND('2. Inputs'!G387=0,'2. Inputs'!H387=0),"",IF('2. Inputs'!E387&lt;&gt;"Hourly rate",'2. Inputs'!G387/('2. Inputs'!F387/'2. Inputs'!$B$3),'2. Inputs'!H387*'2. Inputs'!$B$3*52))</f>
        <v/>
      </c>
      <c r="G387" s="63">
        <f>'2. Inputs'!I387+'2. Inputs'!J387</f>
        <v>0</v>
      </c>
      <c r="H387" s="65" t="e">
        <f>IF('2. Inputs'!D387&gt;0,'2. Inputs'!D387,Calculations!G387+Calculations!F387)</f>
        <v>#VALUE!</v>
      </c>
      <c r="I387" s="66">
        <f ca="1">(TODAY()-'2. Inputs'!K387)/365</f>
        <v>124.95616438356164</v>
      </c>
      <c r="J387" s="1" t="str">
        <f>IF(ISBLANK('2. Inputs'!K387),"n/a",IF(I387&lt;=5,"5 or less",IF(AND(I387&gt;5,I387&lt;=10),"&gt; 5 and &lt;= 10",IF(AND(I387&gt;10,I387&lt;=15),"&gt; 10 and &lt;=15",IF(I387&gt;15,"More than 15","")))))</f>
        <v>n/a</v>
      </c>
      <c r="K387" s="68"/>
      <c r="L387" s="68"/>
    </row>
    <row r="388" spans="1:12" x14ac:dyDescent="0.35">
      <c r="A388" s="1">
        <f>'2. Inputs'!A388</f>
        <v>0</v>
      </c>
      <c r="B388" s="1">
        <f>IF('3. Results'!$C$4="Yes",'2. Inputs'!B388,IF(D388="Yes","",'2. Inputs'!B388))</f>
        <v>0</v>
      </c>
      <c r="C388" s="61" t="b">
        <f t="shared" si="5"/>
        <v>0</v>
      </c>
      <c r="D388" s="61">
        <f>'2. Inputs'!L388</f>
        <v>0</v>
      </c>
      <c r="E388" s="67" t="e">
        <f>IF('2. Inputs'!E388="Hourly rate",'2. Inputs'!H388,'2. Inputs'!G388/52/'2. Inputs'!F388)</f>
        <v>#DIV/0!</v>
      </c>
      <c r="F388" s="63" t="str">
        <f>IF(AND('2. Inputs'!G388=0,'2. Inputs'!H388=0),"",IF('2. Inputs'!E388&lt;&gt;"Hourly rate",'2. Inputs'!G388/('2. Inputs'!F388/'2. Inputs'!$B$3),'2. Inputs'!H388*'2. Inputs'!$B$3*52))</f>
        <v/>
      </c>
      <c r="G388" s="63">
        <f>'2. Inputs'!I388+'2. Inputs'!J388</f>
        <v>0</v>
      </c>
      <c r="H388" s="65" t="e">
        <f>IF('2. Inputs'!D388&gt;0,'2. Inputs'!D388,Calculations!G388+Calculations!F388)</f>
        <v>#VALUE!</v>
      </c>
      <c r="I388" s="66">
        <f ca="1">(TODAY()-'2. Inputs'!K388)/365</f>
        <v>124.95616438356164</v>
      </c>
      <c r="J388" s="1" t="str">
        <f>IF(ISBLANK('2. Inputs'!K388),"n/a",IF(I388&lt;=5,"5 or less",IF(AND(I388&gt;5,I388&lt;=10),"&gt; 5 and &lt;= 10",IF(AND(I388&gt;10,I388&lt;=15),"&gt; 10 and &lt;=15",IF(I388&gt;15,"More than 15","")))))</f>
        <v>n/a</v>
      </c>
      <c r="K388" s="68"/>
      <c r="L388" s="68"/>
    </row>
    <row r="389" spans="1:12" x14ac:dyDescent="0.35">
      <c r="A389" s="1">
        <f>'2. Inputs'!A389</f>
        <v>0</v>
      </c>
      <c r="B389" s="1">
        <f>IF('3. Results'!$C$4="Yes",'2. Inputs'!B389,IF(D389="Yes","",'2. Inputs'!B389))</f>
        <v>0</v>
      </c>
      <c r="C389" s="61" t="b">
        <f t="shared" si="5"/>
        <v>0</v>
      </c>
      <c r="D389" s="61">
        <f>'2. Inputs'!L389</f>
        <v>0</v>
      </c>
      <c r="E389" s="67" t="e">
        <f>IF('2. Inputs'!E389="Hourly rate",'2. Inputs'!H389,'2. Inputs'!G389/52/'2. Inputs'!F389)</f>
        <v>#DIV/0!</v>
      </c>
      <c r="F389" s="63" t="str">
        <f>IF(AND('2. Inputs'!G389=0,'2. Inputs'!H389=0),"",IF('2. Inputs'!E389&lt;&gt;"Hourly rate",'2. Inputs'!G389/('2. Inputs'!F389/'2. Inputs'!$B$3),'2. Inputs'!H389*'2. Inputs'!$B$3*52))</f>
        <v/>
      </c>
      <c r="G389" s="63">
        <f>'2. Inputs'!I389+'2. Inputs'!J389</f>
        <v>0</v>
      </c>
      <c r="H389" s="65" t="e">
        <f>IF('2. Inputs'!D389&gt;0,'2. Inputs'!D389,Calculations!G389+Calculations!F389)</f>
        <v>#VALUE!</v>
      </c>
      <c r="I389" s="66">
        <f ca="1">(TODAY()-'2. Inputs'!K389)/365</f>
        <v>124.95616438356164</v>
      </c>
      <c r="J389" s="1" t="str">
        <f>IF(ISBLANK('2. Inputs'!K389),"n/a",IF(I389&lt;=5,"5 or less",IF(AND(I389&gt;5,I389&lt;=10),"&gt; 5 and &lt;= 10",IF(AND(I389&gt;10,I389&lt;=15),"&gt; 10 and &lt;=15",IF(I389&gt;15,"More than 15","")))))</f>
        <v>n/a</v>
      </c>
      <c r="K389" s="68"/>
      <c r="L389" s="68"/>
    </row>
    <row r="390" spans="1:12" x14ac:dyDescent="0.35">
      <c r="A390" s="1">
        <f>'2. Inputs'!A390</f>
        <v>0</v>
      </c>
      <c r="B390" s="1">
        <f>IF('3. Results'!$C$4="Yes",'2. Inputs'!B390,IF(D390="Yes","",'2. Inputs'!B390))</f>
        <v>0</v>
      </c>
      <c r="C390" s="61" t="b">
        <f t="shared" si="5"/>
        <v>0</v>
      </c>
      <c r="D390" s="61">
        <f>'2. Inputs'!L390</f>
        <v>0</v>
      </c>
      <c r="E390" s="67" t="e">
        <f>IF('2. Inputs'!E390="Hourly rate",'2. Inputs'!H390,'2. Inputs'!G390/52/'2. Inputs'!F390)</f>
        <v>#DIV/0!</v>
      </c>
      <c r="F390" s="63" t="str">
        <f>IF(AND('2. Inputs'!G390=0,'2. Inputs'!H390=0),"",IF('2. Inputs'!E390&lt;&gt;"Hourly rate",'2. Inputs'!G390/('2. Inputs'!F390/'2. Inputs'!$B$3),'2. Inputs'!H390*'2. Inputs'!$B$3*52))</f>
        <v/>
      </c>
      <c r="G390" s="63">
        <f>'2. Inputs'!I390+'2. Inputs'!J390</f>
        <v>0</v>
      </c>
      <c r="H390" s="65" t="e">
        <f>IF('2. Inputs'!D390&gt;0,'2. Inputs'!D390,Calculations!G390+Calculations!F390)</f>
        <v>#VALUE!</v>
      </c>
      <c r="I390" s="66">
        <f ca="1">(TODAY()-'2. Inputs'!K390)/365</f>
        <v>124.95616438356164</v>
      </c>
      <c r="J390" s="1" t="str">
        <f>IF(ISBLANK('2. Inputs'!K390),"n/a",IF(I390&lt;=5,"5 or less",IF(AND(I390&gt;5,I390&lt;=10),"&gt; 5 and &lt;= 10",IF(AND(I390&gt;10,I390&lt;=15),"&gt; 10 and &lt;=15",IF(I390&gt;15,"More than 15","")))))</f>
        <v>n/a</v>
      </c>
      <c r="K390" s="68"/>
      <c r="L390" s="68"/>
    </row>
    <row r="391" spans="1:12" x14ac:dyDescent="0.35">
      <c r="A391" s="1">
        <f>'2. Inputs'!A391</f>
        <v>0</v>
      </c>
      <c r="B391" s="1">
        <f>IF('3. Results'!$C$4="Yes",'2. Inputs'!B391,IF(D391="Yes","",'2. Inputs'!B391))</f>
        <v>0</v>
      </c>
      <c r="C391" s="61" t="b">
        <f t="shared" si="5"/>
        <v>0</v>
      </c>
      <c r="D391" s="61">
        <f>'2. Inputs'!L391</f>
        <v>0</v>
      </c>
      <c r="E391" s="67" t="e">
        <f>IF('2. Inputs'!E391="Hourly rate",'2. Inputs'!H391,'2. Inputs'!G391/52/'2. Inputs'!F391)</f>
        <v>#DIV/0!</v>
      </c>
      <c r="F391" s="63" t="str">
        <f>IF(AND('2. Inputs'!G391=0,'2. Inputs'!H391=0),"",IF('2. Inputs'!E391&lt;&gt;"Hourly rate",'2. Inputs'!G391/('2. Inputs'!F391/'2. Inputs'!$B$3),'2. Inputs'!H391*'2. Inputs'!$B$3*52))</f>
        <v/>
      </c>
      <c r="G391" s="63">
        <f>'2. Inputs'!I391+'2. Inputs'!J391</f>
        <v>0</v>
      </c>
      <c r="H391" s="65" t="e">
        <f>IF('2. Inputs'!D391&gt;0,'2. Inputs'!D391,Calculations!G391+Calculations!F391)</f>
        <v>#VALUE!</v>
      </c>
      <c r="I391" s="66">
        <f ca="1">(TODAY()-'2. Inputs'!K391)/365</f>
        <v>124.95616438356164</v>
      </c>
      <c r="J391" s="1" t="str">
        <f>IF(ISBLANK('2. Inputs'!K391),"n/a",IF(I391&lt;=5,"5 or less",IF(AND(I391&gt;5,I391&lt;=10),"&gt; 5 and &lt;= 10",IF(AND(I391&gt;10,I391&lt;=15),"&gt; 10 and &lt;=15",IF(I391&gt;15,"More than 15","")))))</f>
        <v>n/a</v>
      </c>
      <c r="K391" s="68"/>
      <c r="L391" s="68"/>
    </row>
    <row r="392" spans="1:12" x14ac:dyDescent="0.35">
      <c r="A392" s="1">
        <f>'2. Inputs'!A392</f>
        <v>0</v>
      </c>
      <c r="B392" s="1">
        <f>IF('3. Results'!$C$4="Yes",'2. Inputs'!B392,IF(D392="Yes","",'2. Inputs'!B392))</f>
        <v>0</v>
      </c>
      <c r="C392" s="61" t="b">
        <f t="shared" ref="C392:C455" si="6">IF(OR(B392="Women",B392="Men"),"Women and Men")</f>
        <v>0</v>
      </c>
      <c r="D392" s="61">
        <f>'2. Inputs'!L392</f>
        <v>0</v>
      </c>
      <c r="E392" s="67" t="e">
        <f>IF('2. Inputs'!E392="Hourly rate",'2. Inputs'!H392,'2. Inputs'!G392/52/'2. Inputs'!F392)</f>
        <v>#DIV/0!</v>
      </c>
      <c r="F392" s="63" t="str">
        <f>IF(AND('2. Inputs'!G392=0,'2. Inputs'!H392=0),"",IF('2. Inputs'!E392&lt;&gt;"Hourly rate",'2. Inputs'!G392/('2. Inputs'!F392/'2. Inputs'!$B$3),'2. Inputs'!H392*'2. Inputs'!$B$3*52))</f>
        <v/>
      </c>
      <c r="G392" s="63">
        <f>'2. Inputs'!I392+'2. Inputs'!J392</f>
        <v>0</v>
      </c>
      <c r="H392" s="65" t="e">
        <f>IF('2. Inputs'!D392&gt;0,'2. Inputs'!D392,Calculations!G392+Calculations!F392)</f>
        <v>#VALUE!</v>
      </c>
      <c r="I392" s="66">
        <f ca="1">(TODAY()-'2. Inputs'!K392)/365</f>
        <v>124.95616438356164</v>
      </c>
      <c r="J392" s="1" t="str">
        <f>IF(ISBLANK('2. Inputs'!K392),"n/a",IF(I392&lt;=5,"5 or less",IF(AND(I392&gt;5,I392&lt;=10),"&gt; 5 and &lt;= 10",IF(AND(I392&gt;10,I392&lt;=15),"&gt; 10 and &lt;=15",IF(I392&gt;15,"More than 15","")))))</f>
        <v>n/a</v>
      </c>
      <c r="K392" s="68"/>
      <c r="L392" s="68"/>
    </row>
    <row r="393" spans="1:12" x14ac:dyDescent="0.35">
      <c r="A393" s="1">
        <f>'2. Inputs'!A393</f>
        <v>0</v>
      </c>
      <c r="B393" s="1">
        <f>IF('3. Results'!$C$4="Yes",'2. Inputs'!B393,IF(D393="Yes","",'2. Inputs'!B393))</f>
        <v>0</v>
      </c>
      <c r="C393" s="61" t="b">
        <f t="shared" si="6"/>
        <v>0</v>
      </c>
      <c r="D393" s="61">
        <f>'2. Inputs'!L393</f>
        <v>0</v>
      </c>
      <c r="E393" s="67" t="e">
        <f>IF('2. Inputs'!E393="Hourly rate",'2. Inputs'!H393,'2. Inputs'!G393/52/'2. Inputs'!F393)</f>
        <v>#DIV/0!</v>
      </c>
      <c r="F393" s="63" t="str">
        <f>IF(AND('2. Inputs'!G393=0,'2. Inputs'!H393=0),"",IF('2. Inputs'!E393&lt;&gt;"Hourly rate",'2. Inputs'!G393/('2. Inputs'!F393/'2. Inputs'!$B$3),'2. Inputs'!H393*'2. Inputs'!$B$3*52))</f>
        <v/>
      </c>
      <c r="G393" s="63">
        <f>'2. Inputs'!I393+'2. Inputs'!J393</f>
        <v>0</v>
      </c>
      <c r="H393" s="65" t="e">
        <f>IF('2. Inputs'!D393&gt;0,'2. Inputs'!D393,Calculations!G393+Calculations!F393)</f>
        <v>#VALUE!</v>
      </c>
      <c r="I393" s="66">
        <f ca="1">(TODAY()-'2. Inputs'!K393)/365</f>
        <v>124.95616438356164</v>
      </c>
      <c r="J393" s="1" t="str">
        <f>IF(ISBLANK('2. Inputs'!K393),"n/a",IF(I393&lt;=5,"5 or less",IF(AND(I393&gt;5,I393&lt;=10),"&gt; 5 and &lt;= 10",IF(AND(I393&gt;10,I393&lt;=15),"&gt; 10 and &lt;=15",IF(I393&gt;15,"More than 15","")))))</f>
        <v>n/a</v>
      </c>
      <c r="K393" s="68"/>
      <c r="L393" s="68"/>
    </row>
    <row r="394" spans="1:12" x14ac:dyDescent="0.35">
      <c r="A394" s="1">
        <f>'2. Inputs'!A394</f>
        <v>0</v>
      </c>
      <c r="B394" s="1">
        <f>IF('3. Results'!$C$4="Yes",'2. Inputs'!B394,IF(D394="Yes","",'2. Inputs'!B394))</f>
        <v>0</v>
      </c>
      <c r="C394" s="61" t="b">
        <f t="shared" si="6"/>
        <v>0</v>
      </c>
      <c r="D394" s="61">
        <f>'2. Inputs'!L394</f>
        <v>0</v>
      </c>
      <c r="E394" s="67" t="e">
        <f>IF('2. Inputs'!E394="Hourly rate",'2. Inputs'!H394,'2. Inputs'!G394/52/'2. Inputs'!F394)</f>
        <v>#DIV/0!</v>
      </c>
      <c r="F394" s="63" t="str">
        <f>IF(AND('2. Inputs'!G394=0,'2. Inputs'!H394=0),"",IF('2. Inputs'!E394&lt;&gt;"Hourly rate",'2. Inputs'!G394/('2. Inputs'!F394/'2. Inputs'!$B$3),'2. Inputs'!H394*'2. Inputs'!$B$3*52))</f>
        <v/>
      </c>
      <c r="G394" s="63">
        <f>'2. Inputs'!I394+'2. Inputs'!J394</f>
        <v>0</v>
      </c>
      <c r="H394" s="65" t="e">
        <f>IF('2. Inputs'!D394&gt;0,'2. Inputs'!D394,Calculations!G394+Calculations!F394)</f>
        <v>#VALUE!</v>
      </c>
      <c r="I394" s="66">
        <f ca="1">(TODAY()-'2. Inputs'!K394)/365</f>
        <v>124.95616438356164</v>
      </c>
      <c r="J394" s="1" t="str">
        <f>IF(ISBLANK('2. Inputs'!K394),"n/a",IF(I394&lt;=5,"5 or less",IF(AND(I394&gt;5,I394&lt;=10),"&gt; 5 and &lt;= 10",IF(AND(I394&gt;10,I394&lt;=15),"&gt; 10 and &lt;=15",IF(I394&gt;15,"More than 15","")))))</f>
        <v>n/a</v>
      </c>
      <c r="K394" s="68"/>
      <c r="L394" s="68"/>
    </row>
    <row r="395" spans="1:12" x14ac:dyDescent="0.35">
      <c r="A395" s="1">
        <f>'2. Inputs'!A395</f>
        <v>0</v>
      </c>
      <c r="B395" s="1">
        <f>IF('3. Results'!$C$4="Yes",'2. Inputs'!B395,IF(D395="Yes","",'2. Inputs'!B395))</f>
        <v>0</v>
      </c>
      <c r="C395" s="61" t="b">
        <f t="shared" si="6"/>
        <v>0</v>
      </c>
      <c r="D395" s="61">
        <f>'2. Inputs'!L395</f>
        <v>0</v>
      </c>
      <c r="E395" s="67" t="e">
        <f>IF('2. Inputs'!E395="Hourly rate",'2. Inputs'!H395,'2. Inputs'!G395/52/'2. Inputs'!F395)</f>
        <v>#DIV/0!</v>
      </c>
      <c r="F395" s="63" t="str">
        <f>IF(AND('2. Inputs'!G395=0,'2. Inputs'!H395=0),"",IF('2. Inputs'!E395&lt;&gt;"Hourly rate",'2. Inputs'!G395/('2. Inputs'!F395/'2. Inputs'!$B$3),'2. Inputs'!H395*'2. Inputs'!$B$3*52))</f>
        <v/>
      </c>
      <c r="G395" s="63">
        <f>'2. Inputs'!I395+'2. Inputs'!J395</f>
        <v>0</v>
      </c>
      <c r="H395" s="65" t="e">
        <f>IF('2. Inputs'!D395&gt;0,'2. Inputs'!D395,Calculations!G395+Calculations!F395)</f>
        <v>#VALUE!</v>
      </c>
      <c r="I395" s="66">
        <f ca="1">(TODAY()-'2. Inputs'!K395)/365</f>
        <v>124.95616438356164</v>
      </c>
      <c r="J395" s="1" t="str">
        <f>IF(ISBLANK('2. Inputs'!K395),"n/a",IF(I395&lt;=5,"5 or less",IF(AND(I395&gt;5,I395&lt;=10),"&gt; 5 and &lt;= 10",IF(AND(I395&gt;10,I395&lt;=15),"&gt; 10 and &lt;=15",IF(I395&gt;15,"More than 15","")))))</f>
        <v>n/a</v>
      </c>
      <c r="K395" s="68"/>
      <c r="L395" s="68"/>
    </row>
    <row r="396" spans="1:12" x14ac:dyDescent="0.35">
      <c r="A396" s="1">
        <f>'2. Inputs'!A396</f>
        <v>0</v>
      </c>
      <c r="B396" s="1">
        <f>IF('3. Results'!$C$4="Yes",'2. Inputs'!B396,IF(D396="Yes","",'2. Inputs'!B396))</f>
        <v>0</v>
      </c>
      <c r="C396" s="61" t="b">
        <f t="shared" si="6"/>
        <v>0</v>
      </c>
      <c r="D396" s="61">
        <f>'2. Inputs'!L396</f>
        <v>0</v>
      </c>
      <c r="E396" s="67" t="e">
        <f>IF('2. Inputs'!E396="Hourly rate",'2. Inputs'!H396,'2. Inputs'!G396/52/'2. Inputs'!F396)</f>
        <v>#DIV/0!</v>
      </c>
      <c r="F396" s="63" t="str">
        <f>IF(AND('2. Inputs'!G396=0,'2. Inputs'!H396=0),"",IF('2. Inputs'!E396&lt;&gt;"Hourly rate",'2. Inputs'!G396/('2. Inputs'!F396/'2. Inputs'!$B$3),'2. Inputs'!H396*'2. Inputs'!$B$3*52))</f>
        <v/>
      </c>
      <c r="G396" s="63">
        <f>'2. Inputs'!I396+'2. Inputs'!J396</f>
        <v>0</v>
      </c>
      <c r="H396" s="65" t="e">
        <f>IF('2. Inputs'!D396&gt;0,'2. Inputs'!D396,Calculations!G396+Calculations!F396)</f>
        <v>#VALUE!</v>
      </c>
      <c r="I396" s="66">
        <f ca="1">(TODAY()-'2. Inputs'!K396)/365</f>
        <v>124.95616438356164</v>
      </c>
      <c r="J396" s="1" t="str">
        <f>IF(ISBLANK('2. Inputs'!K396),"n/a",IF(I396&lt;=5,"5 or less",IF(AND(I396&gt;5,I396&lt;=10),"&gt; 5 and &lt;= 10",IF(AND(I396&gt;10,I396&lt;=15),"&gt; 10 and &lt;=15",IF(I396&gt;15,"More than 15","")))))</f>
        <v>n/a</v>
      </c>
      <c r="K396" s="68"/>
      <c r="L396" s="68"/>
    </row>
    <row r="397" spans="1:12" x14ac:dyDescent="0.35">
      <c r="A397" s="1">
        <f>'2. Inputs'!A397</f>
        <v>0</v>
      </c>
      <c r="B397" s="1">
        <f>IF('3. Results'!$C$4="Yes",'2. Inputs'!B397,IF(D397="Yes","",'2. Inputs'!B397))</f>
        <v>0</v>
      </c>
      <c r="C397" s="61" t="b">
        <f t="shared" si="6"/>
        <v>0</v>
      </c>
      <c r="D397" s="61">
        <f>'2. Inputs'!L397</f>
        <v>0</v>
      </c>
      <c r="E397" s="67" t="e">
        <f>IF('2. Inputs'!E397="Hourly rate",'2. Inputs'!H397,'2. Inputs'!G397/52/'2. Inputs'!F397)</f>
        <v>#DIV/0!</v>
      </c>
      <c r="F397" s="63" t="str">
        <f>IF(AND('2. Inputs'!G397=0,'2. Inputs'!H397=0),"",IF('2. Inputs'!E397&lt;&gt;"Hourly rate",'2. Inputs'!G397/('2. Inputs'!F397/'2. Inputs'!$B$3),'2. Inputs'!H397*'2. Inputs'!$B$3*52))</f>
        <v/>
      </c>
      <c r="G397" s="63">
        <f>'2. Inputs'!I397+'2. Inputs'!J397</f>
        <v>0</v>
      </c>
      <c r="H397" s="65" t="e">
        <f>IF('2. Inputs'!D397&gt;0,'2. Inputs'!D397,Calculations!G397+Calculations!F397)</f>
        <v>#VALUE!</v>
      </c>
      <c r="I397" s="66">
        <f ca="1">(TODAY()-'2. Inputs'!K397)/365</f>
        <v>124.95616438356164</v>
      </c>
      <c r="J397" s="1" t="str">
        <f>IF(ISBLANK('2. Inputs'!K397),"n/a",IF(I397&lt;=5,"5 or less",IF(AND(I397&gt;5,I397&lt;=10),"&gt; 5 and &lt;= 10",IF(AND(I397&gt;10,I397&lt;=15),"&gt; 10 and &lt;=15",IF(I397&gt;15,"More than 15","")))))</f>
        <v>n/a</v>
      </c>
      <c r="K397" s="68"/>
      <c r="L397" s="68"/>
    </row>
    <row r="398" spans="1:12" x14ac:dyDescent="0.35">
      <c r="A398" s="1">
        <f>'2. Inputs'!A398</f>
        <v>0</v>
      </c>
      <c r="B398" s="1">
        <f>IF('3. Results'!$C$4="Yes",'2. Inputs'!B398,IF(D398="Yes","",'2. Inputs'!B398))</f>
        <v>0</v>
      </c>
      <c r="C398" s="61" t="b">
        <f t="shared" si="6"/>
        <v>0</v>
      </c>
      <c r="D398" s="61">
        <f>'2. Inputs'!L398</f>
        <v>0</v>
      </c>
      <c r="E398" s="67" t="e">
        <f>IF('2. Inputs'!E398="Hourly rate",'2. Inputs'!H398,'2. Inputs'!G398/52/'2. Inputs'!F398)</f>
        <v>#DIV/0!</v>
      </c>
      <c r="F398" s="63" t="str">
        <f>IF(AND('2. Inputs'!G398=0,'2. Inputs'!H398=0),"",IF('2. Inputs'!E398&lt;&gt;"Hourly rate",'2. Inputs'!G398/('2. Inputs'!F398/'2. Inputs'!$B$3),'2. Inputs'!H398*'2. Inputs'!$B$3*52))</f>
        <v/>
      </c>
      <c r="G398" s="63">
        <f>'2. Inputs'!I398+'2. Inputs'!J398</f>
        <v>0</v>
      </c>
      <c r="H398" s="65" t="e">
        <f>IF('2. Inputs'!D398&gt;0,'2. Inputs'!D398,Calculations!G398+Calculations!F398)</f>
        <v>#VALUE!</v>
      </c>
      <c r="I398" s="66">
        <f ca="1">(TODAY()-'2. Inputs'!K398)/365</f>
        <v>124.95616438356164</v>
      </c>
      <c r="J398" s="1" t="str">
        <f>IF(ISBLANK('2. Inputs'!K398),"n/a",IF(I398&lt;=5,"5 or less",IF(AND(I398&gt;5,I398&lt;=10),"&gt; 5 and &lt;= 10",IF(AND(I398&gt;10,I398&lt;=15),"&gt; 10 and &lt;=15",IF(I398&gt;15,"More than 15","")))))</f>
        <v>n/a</v>
      </c>
      <c r="K398" s="68"/>
      <c r="L398" s="68"/>
    </row>
    <row r="399" spans="1:12" x14ac:dyDescent="0.35">
      <c r="A399" s="1">
        <f>'2. Inputs'!A399</f>
        <v>0</v>
      </c>
      <c r="B399" s="1">
        <f>IF('3. Results'!$C$4="Yes",'2. Inputs'!B399,IF(D399="Yes","",'2. Inputs'!B399))</f>
        <v>0</v>
      </c>
      <c r="C399" s="61" t="b">
        <f t="shared" si="6"/>
        <v>0</v>
      </c>
      <c r="D399" s="61">
        <f>'2. Inputs'!L399</f>
        <v>0</v>
      </c>
      <c r="E399" s="67" t="e">
        <f>IF('2. Inputs'!E399="Hourly rate",'2. Inputs'!H399,'2. Inputs'!G399/52/'2. Inputs'!F399)</f>
        <v>#DIV/0!</v>
      </c>
      <c r="F399" s="63" t="str">
        <f>IF(AND('2. Inputs'!G399=0,'2. Inputs'!H399=0),"",IF('2. Inputs'!E399&lt;&gt;"Hourly rate",'2. Inputs'!G399/('2. Inputs'!F399/'2. Inputs'!$B$3),'2. Inputs'!H399*'2. Inputs'!$B$3*52))</f>
        <v/>
      </c>
      <c r="G399" s="63">
        <f>'2. Inputs'!I399+'2. Inputs'!J399</f>
        <v>0</v>
      </c>
      <c r="H399" s="65" t="e">
        <f>IF('2. Inputs'!D399&gt;0,'2. Inputs'!D399,Calculations!G399+Calculations!F399)</f>
        <v>#VALUE!</v>
      </c>
      <c r="I399" s="66">
        <f ca="1">(TODAY()-'2. Inputs'!K399)/365</f>
        <v>124.95616438356164</v>
      </c>
      <c r="J399" s="1" t="str">
        <f>IF(ISBLANK('2. Inputs'!K399),"n/a",IF(I399&lt;=5,"5 or less",IF(AND(I399&gt;5,I399&lt;=10),"&gt; 5 and &lt;= 10",IF(AND(I399&gt;10,I399&lt;=15),"&gt; 10 and &lt;=15",IF(I399&gt;15,"More than 15","")))))</f>
        <v>n/a</v>
      </c>
      <c r="K399" s="68"/>
      <c r="L399" s="68"/>
    </row>
    <row r="400" spans="1:12" x14ac:dyDescent="0.35">
      <c r="A400" s="1">
        <f>'2. Inputs'!A400</f>
        <v>0</v>
      </c>
      <c r="B400" s="1">
        <f>IF('3. Results'!$C$4="Yes",'2. Inputs'!B400,IF(D400="Yes","",'2. Inputs'!B400))</f>
        <v>0</v>
      </c>
      <c r="C400" s="61" t="b">
        <f t="shared" si="6"/>
        <v>0</v>
      </c>
      <c r="D400" s="61">
        <f>'2. Inputs'!L400</f>
        <v>0</v>
      </c>
      <c r="E400" s="67" t="e">
        <f>IF('2. Inputs'!E400="Hourly rate",'2. Inputs'!H400,'2. Inputs'!G400/52/'2. Inputs'!F400)</f>
        <v>#DIV/0!</v>
      </c>
      <c r="F400" s="63" t="str">
        <f>IF(AND('2. Inputs'!G400=0,'2. Inputs'!H400=0),"",IF('2. Inputs'!E400&lt;&gt;"Hourly rate",'2. Inputs'!G400/('2. Inputs'!F400/'2. Inputs'!$B$3),'2. Inputs'!H400*'2. Inputs'!$B$3*52))</f>
        <v/>
      </c>
      <c r="G400" s="63">
        <f>'2. Inputs'!I400+'2. Inputs'!J400</f>
        <v>0</v>
      </c>
      <c r="H400" s="65" t="e">
        <f>IF('2. Inputs'!D400&gt;0,'2. Inputs'!D400,Calculations!G400+Calculations!F400)</f>
        <v>#VALUE!</v>
      </c>
      <c r="I400" s="66">
        <f ca="1">(TODAY()-'2. Inputs'!K400)/365</f>
        <v>124.95616438356164</v>
      </c>
      <c r="J400" s="1" t="str">
        <f>IF(ISBLANK('2. Inputs'!K400),"n/a",IF(I400&lt;=5,"5 or less",IF(AND(I400&gt;5,I400&lt;=10),"&gt; 5 and &lt;= 10",IF(AND(I400&gt;10,I400&lt;=15),"&gt; 10 and &lt;=15",IF(I400&gt;15,"More than 15","")))))</f>
        <v>n/a</v>
      </c>
      <c r="K400" s="68"/>
      <c r="L400" s="68"/>
    </row>
    <row r="401" spans="1:12" x14ac:dyDescent="0.35">
      <c r="A401" s="1">
        <f>'2. Inputs'!A401</f>
        <v>0</v>
      </c>
      <c r="B401" s="1">
        <f>IF('3. Results'!$C$4="Yes",'2. Inputs'!B401,IF(D401="Yes","",'2. Inputs'!B401))</f>
        <v>0</v>
      </c>
      <c r="C401" s="61" t="b">
        <f t="shared" si="6"/>
        <v>0</v>
      </c>
      <c r="D401" s="61">
        <f>'2. Inputs'!L401</f>
        <v>0</v>
      </c>
      <c r="E401" s="67" t="e">
        <f>IF('2. Inputs'!E401="Hourly rate",'2. Inputs'!H401,'2. Inputs'!G401/52/'2. Inputs'!F401)</f>
        <v>#DIV/0!</v>
      </c>
      <c r="F401" s="63" t="str">
        <f>IF(AND('2. Inputs'!G401=0,'2. Inputs'!H401=0),"",IF('2. Inputs'!E401&lt;&gt;"Hourly rate",'2. Inputs'!G401/('2. Inputs'!F401/'2. Inputs'!$B$3),'2. Inputs'!H401*'2. Inputs'!$B$3*52))</f>
        <v/>
      </c>
      <c r="G401" s="63">
        <f>'2. Inputs'!I401+'2. Inputs'!J401</f>
        <v>0</v>
      </c>
      <c r="H401" s="65" t="e">
        <f>IF('2. Inputs'!D401&gt;0,'2. Inputs'!D401,Calculations!G401+Calculations!F401)</f>
        <v>#VALUE!</v>
      </c>
      <c r="I401" s="66">
        <f ca="1">(TODAY()-'2. Inputs'!K401)/365</f>
        <v>124.95616438356164</v>
      </c>
      <c r="J401" s="1" t="str">
        <f>IF(ISBLANK('2. Inputs'!K401),"n/a",IF(I401&lt;=5,"5 or less",IF(AND(I401&gt;5,I401&lt;=10),"&gt; 5 and &lt;= 10",IF(AND(I401&gt;10,I401&lt;=15),"&gt; 10 and &lt;=15",IF(I401&gt;15,"More than 15","")))))</f>
        <v>n/a</v>
      </c>
      <c r="K401" s="68"/>
      <c r="L401" s="68"/>
    </row>
    <row r="402" spans="1:12" x14ac:dyDescent="0.35">
      <c r="A402" s="1">
        <f>'2. Inputs'!A402</f>
        <v>0</v>
      </c>
      <c r="B402" s="1">
        <f>IF('3. Results'!$C$4="Yes",'2. Inputs'!B402,IF(D402="Yes","",'2. Inputs'!B402))</f>
        <v>0</v>
      </c>
      <c r="C402" s="61" t="b">
        <f t="shared" si="6"/>
        <v>0</v>
      </c>
      <c r="D402" s="61">
        <f>'2. Inputs'!L402</f>
        <v>0</v>
      </c>
      <c r="E402" s="67" t="e">
        <f>IF('2. Inputs'!E402="Hourly rate",'2. Inputs'!H402,'2. Inputs'!G402/52/'2. Inputs'!F402)</f>
        <v>#DIV/0!</v>
      </c>
      <c r="F402" s="63" t="str">
        <f>IF(AND('2. Inputs'!G402=0,'2. Inputs'!H402=0),"",IF('2. Inputs'!E402&lt;&gt;"Hourly rate",'2. Inputs'!G402/('2. Inputs'!F402/'2. Inputs'!$B$3),'2. Inputs'!H402*'2. Inputs'!$B$3*52))</f>
        <v/>
      </c>
      <c r="G402" s="63">
        <f>'2. Inputs'!I402+'2. Inputs'!J402</f>
        <v>0</v>
      </c>
      <c r="H402" s="65" t="e">
        <f>IF('2. Inputs'!D402&gt;0,'2. Inputs'!D402,Calculations!G402+Calculations!F402)</f>
        <v>#VALUE!</v>
      </c>
      <c r="I402" s="66">
        <f ca="1">(TODAY()-'2. Inputs'!K402)/365</f>
        <v>124.95616438356164</v>
      </c>
      <c r="J402" s="1" t="str">
        <f>IF(ISBLANK('2. Inputs'!K402),"n/a",IF(I402&lt;=5,"5 or less",IF(AND(I402&gt;5,I402&lt;=10),"&gt; 5 and &lt;= 10",IF(AND(I402&gt;10,I402&lt;=15),"&gt; 10 and &lt;=15",IF(I402&gt;15,"More than 15","")))))</f>
        <v>n/a</v>
      </c>
      <c r="K402" s="68"/>
      <c r="L402" s="68"/>
    </row>
    <row r="403" spans="1:12" x14ac:dyDescent="0.35">
      <c r="A403" s="1">
        <f>'2. Inputs'!A403</f>
        <v>0</v>
      </c>
      <c r="B403" s="1">
        <f>IF('3. Results'!$C$4="Yes",'2. Inputs'!B403,IF(D403="Yes","",'2. Inputs'!B403))</f>
        <v>0</v>
      </c>
      <c r="C403" s="61" t="b">
        <f t="shared" si="6"/>
        <v>0</v>
      </c>
      <c r="D403" s="61">
        <f>'2. Inputs'!L403</f>
        <v>0</v>
      </c>
      <c r="E403" s="67" t="e">
        <f>IF('2. Inputs'!E403="Hourly rate",'2. Inputs'!H403,'2. Inputs'!G403/52/'2. Inputs'!F403)</f>
        <v>#DIV/0!</v>
      </c>
      <c r="F403" s="63" t="str">
        <f>IF(AND('2. Inputs'!G403=0,'2. Inputs'!H403=0),"",IF('2. Inputs'!E403&lt;&gt;"Hourly rate",'2. Inputs'!G403/('2. Inputs'!F403/'2. Inputs'!$B$3),'2. Inputs'!H403*'2. Inputs'!$B$3*52))</f>
        <v/>
      </c>
      <c r="G403" s="63">
        <f>'2. Inputs'!I403+'2. Inputs'!J403</f>
        <v>0</v>
      </c>
      <c r="H403" s="65" t="e">
        <f>IF('2. Inputs'!D403&gt;0,'2. Inputs'!D403,Calculations!G403+Calculations!F403)</f>
        <v>#VALUE!</v>
      </c>
      <c r="I403" s="66">
        <f ca="1">(TODAY()-'2. Inputs'!K403)/365</f>
        <v>124.95616438356164</v>
      </c>
      <c r="J403" s="1" t="str">
        <f>IF(ISBLANK('2. Inputs'!K403),"n/a",IF(I403&lt;=5,"5 or less",IF(AND(I403&gt;5,I403&lt;=10),"&gt; 5 and &lt;= 10",IF(AND(I403&gt;10,I403&lt;=15),"&gt; 10 and &lt;=15",IF(I403&gt;15,"More than 15","")))))</f>
        <v>n/a</v>
      </c>
      <c r="K403" s="68"/>
      <c r="L403" s="68"/>
    </row>
    <row r="404" spans="1:12" x14ac:dyDescent="0.35">
      <c r="A404" s="1">
        <f>'2. Inputs'!A404</f>
        <v>0</v>
      </c>
      <c r="B404" s="1">
        <f>IF('3. Results'!$C$4="Yes",'2. Inputs'!B404,IF(D404="Yes","",'2. Inputs'!B404))</f>
        <v>0</v>
      </c>
      <c r="C404" s="61" t="b">
        <f t="shared" si="6"/>
        <v>0</v>
      </c>
      <c r="D404" s="61">
        <f>'2. Inputs'!L404</f>
        <v>0</v>
      </c>
      <c r="E404" s="67" t="e">
        <f>IF('2. Inputs'!E404="Hourly rate",'2. Inputs'!H404,'2. Inputs'!G404/52/'2. Inputs'!F404)</f>
        <v>#DIV/0!</v>
      </c>
      <c r="F404" s="63" t="str">
        <f>IF(AND('2. Inputs'!G404=0,'2. Inputs'!H404=0),"",IF('2. Inputs'!E404&lt;&gt;"Hourly rate",'2. Inputs'!G404/('2. Inputs'!F404/'2. Inputs'!$B$3),'2. Inputs'!H404*'2. Inputs'!$B$3*52))</f>
        <v/>
      </c>
      <c r="G404" s="63">
        <f>'2. Inputs'!I404+'2. Inputs'!J404</f>
        <v>0</v>
      </c>
      <c r="H404" s="65" t="e">
        <f>IF('2. Inputs'!D404&gt;0,'2. Inputs'!D404,Calculations!G404+Calculations!F404)</f>
        <v>#VALUE!</v>
      </c>
      <c r="I404" s="66">
        <f ca="1">(TODAY()-'2. Inputs'!K404)/365</f>
        <v>124.95616438356164</v>
      </c>
      <c r="J404" s="1" t="str">
        <f>IF(ISBLANK('2. Inputs'!K404),"n/a",IF(I404&lt;=5,"5 or less",IF(AND(I404&gt;5,I404&lt;=10),"&gt; 5 and &lt;= 10",IF(AND(I404&gt;10,I404&lt;=15),"&gt; 10 and &lt;=15",IF(I404&gt;15,"More than 15","")))))</f>
        <v>n/a</v>
      </c>
      <c r="K404" s="68"/>
      <c r="L404" s="68"/>
    </row>
    <row r="405" spans="1:12" x14ac:dyDescent="0.35">
      <c r="A405" s="1">
        <f>'2. Inputs'!A405</f>
        <v>0</v>
      </c>
      <c r="B405" s="1">
        <f>IF('3. Results'!$C$4="Yes",'2. Inputs'!B405,IF(D405="Yes","",'2. Inputs'!B405))</f>
        <v>0</v>
      </c>
      <c r="C405" s="61" t="b">
        <f t="shared" si="6"/>
        <v>0</v>
      </c>
      <c r="D405" s="61">
        <f>'2. Inputs'!L405</f>
        <v>0</v>
      </c>
      <c r="E405" s="67" t="e">
        <f>IF('2. Inputs'!E405="Hourly rate",'2. Inputs'!H405,'2. Inputs'!G405/52/'2. Inputs'!F405)</f>
        <v>#DIV/0!</v>
      </c>
      <c r="F405" s="63" t="str">
        <f>IF(AND('2. Inputs'!G405=0,'2. Inputs'!H405=0),"",IF('2. Inputs'!E405&lt;&gt;"Hourly rate",'2. Inputs'!G405/('2. Inputs'!F405/'2. Inputs'!$B$3),'2. Inputs'!H405*'2. Inputs'!$B$3*52))</f>
        <v/>
      </c>
      <c r="G405" s="63">
        <f>'2. Inputs'!I405+'2. Inputs'!J405</f>
        <v>0</v>
      </c>
      <c r="H405" s="65" t="e">
        <f>IF('2. Inputs'!D405&gt;0,'2. Inputs'!D405,Calculations!G405+Calculations!F405)</f>
        <v>#VALUE!</v>
      </c>
      <c r="I405" s="66">
        <f ca="1">(TODAY()-'2. Inputs'!K405)/365</f>
        <v>124.95616438356164</v>
      </c>
      <c r="J405" s="1" t="str">
        <f>IF(ISBLANK('2. Inputs'!K405),"n/a",IF(I405&lt;=5,"5 or less",IF(AND(I405&gt;5,I405&lt;=10),"&gt; 5 and &lt;= 10",IF(AND(I405&gt;10,I405&lt;=15),"&gt; 10 and &lt;=15",IF(I405&gt;15,"More than 15","")))))</f>
        <v>n/a</v>
      </c>
      <c r="K405" s="68"/>
      <c r="L405" s="68"/>
    </row>
    <row r="406" spans="1:12" x14ac:dyDescent="0.35">
      <c r="A406" s="1">
        <f>'2. Inputs'!A406</f>
        <v>0</v>
      </c>
      <c r="B406" s="1">
        <f>IF('3. Results'!$C$4="Yes",'2. Inputs'!B406,IF(D406="Yes","",'2. Inputs'!B406))</f>
        <v>0</v>
      </c>
      <c r="C406" s="61" t="b">
        <f t="shared" si="6"/>
        <v>0</v>
      </c>
      <c r="D406" s="61">
        <f>'2. Inputs'!L406</f>
        <v>0</v>
      </c>
      <c r="E406" s="67" t="e">
        <f>IF('2. Inputs'!E406="Hourly rate",'2. Inputs'!H406,'2. Inputs'!G406/52/'2. Inputs'!F406)</f>
        <v>#DIV/0!</v>
      </c>
      <c r="F406" s="63" t="str">
        <f>IF(AND('2. Inputs'!G406=0,'2. Inputs'!H406=0),"",IF('2. Inputs'!E406&lt;&gt;"Hourly rate",'2. Inputs'!G406/('2. Inputs'!F406/'2. Inputs'!$B$3),'2. Inputs'!H406*'2. Inputs'!$B$3*52))</f>
        <v/>
      </c>
      <c r="G406" s="63">
        <f>'2. Inputs'!I406+'2. Inputs'!J406</f>
        <v>0</v>
      </c>
      <c r="H406" s="65" t="e">
        <f>IF('2. Inputs'!D406&gt;0,'2. Inputs'!D406,Calculations!G406+Calculations!F406)</f>
        <v>#VALUE!</v>
      </c>
      <c r="I406" s="66">
        <f ca="1">(TODAY()-'2. Inputs'!K406)/365</f>
        <v>124.95616438356164</v>
      </c>
      <c r="J406" s="1" t="str">
        <f>IF(ISBLANK('2. Inputs'!K406),"n/a",IF(I406&lt;=5,"5 or less",IF(AND(I406&gt;5,I406&lt;=10),"&gt; 5 and &lt;= 10",IF(AND(I406&gt;10,I406&lt;=15),"&gt; 10 and &lt;=15",IF(I406&gt;15,"More than 15","")))))</f>
        <v>n/a</v>
      </c>
      <c r="K406" s="68"/>
      <c r="L406" s="68"/>
    </row>
    <row r="407" spans="1:12" x14ac:dyDescent="0.35">
      <c r="A407" s="1">
        <f>'2. Inputs'!A407</f>
        <v>0</v>
      </c>
      <c r="B407" s="1">
        <f>IF('3. Results'!$C$4="Yes",'2. Inputs'!B407,IF(D407="Yes","",'2. Inputs'!B407))</f>
        <v>0</v>
      </c>
      <c r="C407" s="61" t="b">
        <f t="shared" si="6"/>
        <v>0</v>
      </c>
      <c r="D407" s="61">
        <f>'2. Inputs'!L407</f>
        <v>0</v>
      </c>
      <c r="E407" s="67" t="e">
        <f>IF('2. Inputs'!E407="Hourly rate",'2. Inputs'!H407,'2. Inputs'!G407/52/'2. Inputs'!F407)</f>
        <v>#DIV/0!</v>
      </c>
      <c r="F407" s="63" t="str">
        <f>IF(AND('2. Inputs'!G407=0,'2. Inputs'!H407=0),"",IF('2. Inputs'!E407&lt;&gt;"Hourly rate",'2. Inputs'!G407/('2. Inputs'!F407/'2. Inputs'!$B$3),'2. Inputs'!H407*'2. Inputs'!$B$3*52))</f>
        <v/>
      </c>
      <c r="G407" s="63">
        <f>'2. Inputs'!I407+'2. Inputs'!J407</f>
        <v>0</v>
      </c>
      <c r="H407" s="65" t="e">
        <f>IF('2. Inputs'!D407&gt;0,'2. Inputs'!D407,Calculations!G407+Calculations!F407)</f>
        <v>#VALUE!</v>
      </c>
      <c r="I407" s="66">
        <f ca="1">(TODAY()-'2. Inputs'!K407)/365</f>
        <v>124.95616438356164</v>
      </c>
      <c r="J407" s="1" t="str">
        <f>IF(ISBLANK('2. Inputs'!K407),"n/a",IF(I407&lt;=5,"5 or less",IF(AND(I407&gt;5,I407&lt;=10),"&gt; 5 and &lt;= 10",IF(AND(I407&gt;10,I407&lt;=15),"&gt; 10 and &lt;=15",IF(I407&gt;15,"More than 15","")))))</f>
        <v>n/a</v>
      </c>
      <c r="K407" s="68"/>
      <c r="L407" s="68"/>
    </row>
    <row r="408" spans="1:12" x14ac:dyDescent="0.35">
      <c r="A408" s="1">
        <f>'2. Inputs'!A408</f>
        <v>0</v>
      </c>
      <c r="B408" s="1">
        <f>IF('3. Results'!$C$4="Yes",'2. Inputs'!B408,IF(D408="Yes","",'2. Inputs'!B408))</f>
        <v>0</v>
      </c>
      <c r="C408" s="61" t="b">
        <f t="shared" si="6"/>
        <v>0</v>
      </c>
      <c r="D408" s="61">
        <f>'2. Inputs'!L408</f>
        <v>0</v>
      </c>
      <c r="E408" s="67" t="e">
        <f>IF('2. Inputs'!E408="Hourly rate",'2. Inputs'!H408,'2. Inputs'!G408/52/'2. Inputs'!F408)</f>
        <v>#DIV/0!</v>
      </c>
      <c r="F408" s="63" t="str">
        <f>IF(AND('2. Inputs'!G408=0,'2. Inputs'!H408=0),"",IF('2. Inputs'!E408&lt;&gt;"Hourly rate",'2. Inputs'!G408/('2. Inputs'!F408/'2. Inputs'!$B$3),'2. Inputs'!H408*'2. Inputs'!$B$3*52))</f>
        <v/>
      </c>
      <c r="G408" s="63">
        <f>'2. Inputs'!I408+'2. Inputs'!J408</f>
        <v>0</v>
      </c>
      <c r="H408" s="65" t="e">
        <f>IF('2. Inputs'!D408&gt;0,'2. Inputs'!D408,Calculations!G408+Calculations!F408)</f>
        <v>#VALUE!</v>
      </c>
      <c r="I408" s="66">
        <f ca="1">(TODAY()-'2. Inputs'!K408)/365</f>
        <v>124.95616438356164</v>
      </c>
      <c r="J408" s="1" t="str">
        <f>IF(ISBLANK('2. Inputs'!K408),"n/a",IF(I408&lt;=5,"5 or less",IF(AND(I408&gt;5,I408&lt;=10),"&gt; 5 and &lt;= 10",IF(AND(I408&gt;10,I408&lt;=15),"&gt; 10 and &lt;=15",IF(I408&gt;15,"More than 15","")))))</f>
        <v>n/a</v>
      </c>
      <c r="K408" s="68"/>
      <c r="L408" s="68"/>
    </row>
    <row r="409" spans="1:12" x14ac:dyDescent="0.35">
      <c r="A409" s="1">
        <f>'2. Inputs'!A409</f>
        <v>0</v>
      </c>
      <c r="B409" s="1">
        <f>IF('3. Results'!$C$4="Yes",'2. Inputs'!B409,IF(D409="Yes","",'2. Inputs'!B409))</f>
        <v>0</v>
      </c>
      <c r="C409" s="61" t="b">
        <f t="shared" si="6"/>
        <v>0</v>
      </c>
      <c r="D409" s="61">
        <f>'2. Inputs'!L409</f>
        <v>0</v>
      </c>
      <c r="E409" s="67" t="e">
        <f>IF('2. Inputs'!E409="Hourly rate",'2. Inputs'!H409,'2. Inputs'!G409/52/'2. Inputs'!F409)</f>
        <v>#DIV/0!</v>
      </c>
      <c r="F409" s="63" t="str">
        <f>IF(AND('2. Inputs'!G409=0,'2. Inputs'!H409=0),"",IF('2. Inputs'!E409&lt;&gt;"Hourly rate",'2. Inputs'!G409/('2. Inputs'!F409/'2. Inputs'!$B$3),'2. Inputs'!H409*'2. Inputs'!$B$3*52))</f>
        <v/>
      </c>
      <c r="G409" s="63">
        <f>'2. Inputs'!I409+'2. Inputs'!J409</f>
        <v>0</v>
      </c>
      <c r="H409" s="65" t="e">
        <f>IF('2. Inputs'!D409&gt;0,'2. Inputs'!D409,Calculations!G409+Calculations!F409)</f>
        <v>#VALUE!</v>
      </c>
      <c r="I409" s="66">
        <f ca="1">(TODAY()-'2. Inputs'!K409)/365</f>
        <v>124.95616438356164</v>
      </c>
      <c r="J409" s="1" t="str">
        <f>IF(ISBLANK('2. Inputs'!K409),"n/a",IF(I409&lt;=5,"5 or less",IF(AND(I409&gt;5,I409&lt;=10),"&gt; 5 and &lt;= 10",IF(AND(I409&gt;10,I409&lt;=15),"&gt; 10 and &lt;=15",IF(I409&gt;15,"More than 15","")))))</f>
        <v>n/a</v>
      </c>
      <c r="K409" s="68"/>
      <c r="L409" s="68"/>
    </row>
    <row r="410" spans="1:12" x14ac:dyDescent="0.35">
      <c r="A410" s="1">
        <f>'2. Inputs'!A410</f>
        <v>0</v>
      </c>
      <c r="B410" s="1">
        <f>IF('3. Results'!$C$4="Yes",'2. Inputs'!B410,IF(D410="Yes","",'2. Inputs'!B410))</f>
        <v>0</v>
      </c>
      <c r="C410" s="61" t="b">
        <f t="shared" si="6"/>
        <v>0</v>
      </c>
      <c r="D410" s="61">
        <f>'2. Inputs'!L410</f>
        <v>0</v>
      </c>
      <c r="E410" s="67" t="e">
        <f>IF('2. Inputs'!E410="Hourly rate",'2. Inputs'!H410,'2. Inputs'!G410/52/'2. Inputs'!F410)</f>
        <v>#DIV/0!</v>
      </c>
      <c r="F410" s="63" t="str">
        <f>IF(AND('2. Inputs'!G410=0,'2. Inputs'!H410=0),"",IF('2. Inputs'!E410&lt;&gt;"Hourly rate",'2. Inputs'!G410/('2. Inputs'!F410/'2. Inputs'!$B$3),'2. Inputs'!H410*'2. Inputs'!$B$3*52))</f>
        <v/>
      </c>
      <c r="G410" s="63">
        <f>'2. Inputs'!I410+'2. Inputs'!J410</f>
        <v>0</v>
      </c>
      <c r="H410" s="65" t="e">
        <f>IF('2. Inputs'!D410&gt;0,'2. Inputs'!D410,Calculations!G410+Calculations!F410)</f>
        <v>#VALUE!</v>
      </c>
      <c r="I410" s="66">
        <f ca="1">(TODAY()-'2. Inputs'!K410)/365</f>
        <v>124.95616438356164</v>
      </c>
      <c r="J410" s="1" t="str">
        <f>IF(ISBLANK('2. Inputs'!K410),"n/a",IF(I410&lt;=5,"5 or less",IF(AND(I410&gt;5,I410&lt;=10),"&gt; 5 and &lt;= 10",IF(AND(I410&gt;10,I410&lt;=15),"&gt; 10 and &lt;=15",IF(I410&gt;15,"More than 15","")))))</f>
        <v>n/a</v>
      </c>
      <c r="K410" s="68"/>
      <c r="L410" s="68"/>
    </row>
    <row r="411" spans="1:12" x14ac:dyDescent="0.35">
      <c r="A411" s="1">
        <f>'2. Inputs'!A411</f>
        <v>0</v>
      </c>
      <c r="B411" s="1">
        <f>IF('3. Results'!$C$4="Yes",'2. Inputs'!B411,IF(D411="Yes","",'2. Inputs'!B411))</f>
        <v>0</v>
      </c>
      <c r="C411" s="61" t="b">
        <f t="shared" si="6"/>
        <v>0</v>
      </c>
      <c r="D411" s="61">
        <f>'2. Inputs'!L411</f>
        <v>0</v>
      </c>
      <c r="E411" s="67" t="e">
        <f>IF('2. Inputs'!E411="Hourly rate",'2. Inputs'!H411,'2. Inputs'!G411/52/'2. Inputs'!F411)</f>
        <v>#DIV/0!</v>
      </c>
      <c r="F411" s="63" t="str">
        <f>IF(AND('2. Inputs'!G411=0,'2. Inputs'!H411=0),"",IF('2. Inputs'!E411&lt;&gt;"Hourly rate",'2. Inputs'!G411/('2. Inputs'!F411/'2. Inputs'!$B$3),'2. Inputs'!H411*'2. Inputs'!$B$3*52))</f>
        <v/>
      </c>
      <c r="G411" s="63">
        <f>'2. Inputs'!I411+'2. Inputs'!J411</f>
        <v>0</v>
      </c>
      <c r="H411" s="65" t="e">
        <f>IF('2. Inputs'!D411&gt;0,'2. Inputs'!D411,Calculations!G411+Calculations!F411)</f>
        <v>#VALUE!</v>
      </c>
      <c r="I411" s="66">
        <f ca="1">(TODAY()-'2. Inputs'!K411)/365</f>
        <v>124.95616438356164</v>
      </c>
      <c r="J411" s="1" t="str">
        <f>IF(ISBLANK('2. Inputs'!K411),"n/a",IF(I411&lt;=5,"5 or less",IF(AND(I411&gt;5,I411&lt;=10),"&gt; 5 and &lt;= 10",IF(AND(I411&gt;10,I411&lt;=15),"&gt; 10 and &lt;=15",IF(I411&gt;15,"More than 15","")))))</f>
        <v>n/a</v>
      </c>
      <c r="K411" s="68"/>
      <c r="L411" s="68"/>
    </row>
    <row r="412" spans="1:12" x14ac:dyDescent="0.35">
      <c r="A412" s="1">
        <f>'2. Inputs'!A412</f>
        <v>0</v>
      </c>
      <c r="B412" s="1">
        <f>IF('3. Results'!$C$4="Yes",'2. Inputs'!B412,IF(D412="Yes","",'2. Inputs'!B412))</f>
        <v>0</v>
      </c>
      <c r="C412" s="61" t="b">
        <f t="shared" si="6"/>
        <v>0</v>
      </c>
      <c r="D412" s="61">
        <f>'2. Inputs'!L412</f>
        <v>0</v>
      </c>
      <c r="E412" s="67" t="e">
        <f>IF('2. Inputs'!E412="Hourly rate",'2. Inputs'!H412,'2. Inputs'!G412/52/'2. Inputs'!F412)</f>
        <v>#DIV/0!</v>
      </c>
      <c r="F412" s="63" t="str">
        <f>IF(AND('2. Inputs'!G412=0,'2. Inputs'!H412=0),"",IF('2. Inputs'!E412&lt;&gt;"Hourly rate",'2. Inputs'!G412/('2. Inputs'!F412/'2. Inputs'!$B$3),'2. Inputs'!H412*'2. Inputs'!$B$3*52))</f>
        <v/>
      </c>
      <c r="G412" s="63">
        <f>'2. Inputs'!I412+'2. Inputs'!J412</f>
        <v>0</v>
      </c>
      <c r="H412" s="65" t="e">
        <f>IF('2. Inputs'!D412&gt;0,'2. Inputs'!D412,Calculations!G412+Calculations!F412)</f>
        <v>#VALUE!</v>
      </c>
      <c r="I412" s="66">
        <f ca="1">(TODAY()-'2. Inputs'!K412)/365</f>
        <v>124.95616438356164</v>
      </c>
      <c r="J412" s="1" t="str">
        <f>IF(ISBLANK('2. Inputs'!K412),"n/a",IF(I412&lt;=5,"5 or less",IF(AND(I412&gt;5,I412&lt;=10),"&gt; 5 and &lt;= 10",IF(AND(I412&gt;10,I412&lt;=15),"&gt; 10 and &lt;=15",IF(I412&gt;15,"More than 15","")))))</f>
        <v>n/a</v>
      </c>
      <c r="K412" s="68"/>
      <c r="L412" s="68"/>
    </row>
    <row r="413" spans="1:12" x14ac:dyDescent="0.35">
      <c r="A413" s="1">
        <f>'2. Inputs'!A413</f>
        <v>0</v>
      </c>
      <c r="B413" s="1">
        <f>IF('3. Results'!$C$4="Yes",'2. Inputs'!B413,IF(D413="Yes","",'2. Inputs'!B413))</f>
        <v>0</v>
      </c>
      <c r="C413" s="61" t="b">
        <f t="shared" si="6"/>
        <v>0</v>
      </c>
      <c r="D413" s="61">
        <f>'2. Inputs'!L413</f>
        <v>0</v>
      </c>
      <c r="E413" s="67" t="e">
        <f>IF('2. Inputs'!E413="Hourly rate",'2. Inputs'!H413,'2. Inputs'!G413/52/'2. Inputs'!F413)</f>
        <v>#DIV/0!</v>
      </c>
      <c r="F413" s="63" t="str">
        <f>IF(AND('2. Inputs'!G413=0,'2. Inputs'!H413=0),"",IF('2. Inputs'!E413&lt;&gt;"Hourly rate",'2. Inputs'!G413/('2. Inputs'!F413/'2. Inputs'!$B$3),'2. Inputs'!H413*'2. Inputs'!$B$3*52))</f>
        <v/>
      </c>
      <c r="G413" s="63">
        <f>'2. Inputs'!I413+'2. Inputs'!J413</f>
        <v>0</v>
      </c>
      <c r="H413" s="65" t="e">
        <f>IF('2. Inputs'!D413&gt;0,'2. Inputs'!D413,Calculations!G413+Calculations!F413)</f>
        <v>#VALUE!</v>
      </c>
      <c r="I413" s="66">
        <f ca="1">(TODAY()-'2. Inputs'!K413)/365</f>
        <v>124.95616438356164</v>
      </c>
      <c r="J413" s="1" t="str">
        <f>IF(ISBLANK('2. Inputs'!K413),"n/a",IF(I413&lt;=5,"5 or less",IF(AND(I413&gt;5,I413&lt;=10),"&gt; 5 and &lt;= 10",IF(AND(I413&gt;10,I413&lt;=15),"&gt; 10 and &lt;=15",IF(I413&gt;15,"More than 15","")))))</f>
        <v>n/a</v>
      </c>
      <c r="K413" s="68"/>
      <c r="L413" s="68"/>
    </row>
    <row r="414" spans="1:12" x14ac:dyDescent="0.35">
      <c r="A414" s="1">
        <f>'2. Inputs'!A414</f>
        <v>0</v>
      </c>
      <c r="B414" s="1">
        <f>IF('3. Results'!$C$4="Yes",'2. Inputs'!B414,IF(D414="Yes","",'2. Inputs'!B414))</f>
        <v>0</v>
      </c>
      <c r="C414" s="61" t="b">
        <f t="shared" si="6"/>
        <v>0</v>
      </c>
      <c r="D414" s="61">
        <f>'2. Inputs'!L414</f>
        <v>0</v>
      </c>
      <c r="E414" s="67" t="e">
        <f>IF('2. Inputs'!E414="Hourly rate",'2. Inputs'!H414,'2. Inputs'!G414/52/'2. Inputs'!F414)</f>
        <v>#DIV/0!</v>
      </c>
      <c r="F414" s="63" t="str">
        <f>IF(AND('2. Inputs'!G414=0,'2. Inputs'!H414=0),"",IF('2. Inputs'!E414&lt;&gt;"Hourly rate",'2. Inputs'!G414/('2. Inputs'!F414/'2. Inputs'!$B$3),'2. Inputs'!H414*'2. Inputs'!$B$3*52))</f>
        <v/>
      </c>
      <c r="G414" s="63">
        <f>'2. Inputs'!I414+'2. Inputs'!J414</f>
        <v>0</v>
      </c>
      <c r="H414" s="65" t="e">
        <f>IF('2. Inputs'!D414&gt;0,'2. Inputs'!D414,Calculations!G414+Calculations!F414)</f>
        <v>#VALUE!</v>
      </c>
      <c r="I414" s="66">
        <f ca="1">(TODAY()-'2. Inputs'!K414)/365</f>
        <v>124.95616438356164</v>
      </c>
      <c r="J414" s="1" t="str">
        <f>IF(ISBLANK('2. Inputs'!K414),"n/a",IF(I414&lt;=5,"5 or less",IF(AND(I414&gt;5,I414&lt;=10),"&gt; 5 and &lt;= 10",IF(AND(I414&gt;10,I414&lt;=15),"&gt; 10 and &lt;=15",IF(I414&gt;15,"More than 15","")))))</f>
        <v>n/a</v>
      </c>
      <c r="K414" s="68"/>
      <c r="L414" s="68"/>
    </row>
    <row r="415" spans="1:12" x14ac:dyDescent="0.35">
      <c r="A415" s="1">
        <f>'2. Inputs'!A415</f>
        <v>0</v>
      </c>
      <c r="B415" s="1">
        <f>IF('3. Results'!$C$4="Yes",'2. Inputs'!B415,IF(D415="Yes","",'2. Inputs'!B415))</f>
        <v>0</v>
      </c>
      <c r="C415" s="61" t="b">
        <f t="shared" si="6"/>
        <v>0</v>
      </c>
      <c r="D415" s="61">
        <f>'2. Inputs'!L415</f>
        <v>0</v>
      </c>
      <c r="E415" s="67" t="e">
        <f>IF('2. Inputs'!E415="Hourly rate",'2. Inputs'!H415,'2. Inputs'!G415/52/'2. Inputs'!F415)</f>
        <v>#DIV/0!</v>
      </c>
      <c r="F415" s="63" t="str">
        <f>IF(AND('2. Inputs'!G415=0,'2. Inputs'!H415=0),"",IF('2. Inputs'!E415&lt;&gt;"Hourly rate",'2. Inputs'!G415/('2. Inputs'!F415/'2. Inputs'!$B$3),'2. Inputs'!H415*'2. Inputs'!$B$3*52))</f>
        <v/>
      </c>
      <c r="G415" s="63">
        <f>'2. Inputs'!I415+'2. Inputs'!J415</f>
        <v>0</v>
      </c>
      <c r="H415" s="65" t="e">
        <f>IF('2. Inputs'!D415&gt;0,'2. Inputs'!D415,Calculations!G415+Calculations!F415)</f>
        <v>#VALUE!</v>
      </c>
      <c r="I415" s="66">
        <f ca="1">(TODAY()-'2. Inputs'!K415)/365</f>
        <v>124.95616438356164</v>
      </c>
      <c r="J415" s="1" t="str">
        <f>IF(ISBLANK('2. Inputs'!K415),"n/a",IF(I415&lt;=5,"5 or less",IF(AND(I415&gt;5,I415&lt;=10),"&gt; 5 and &lt;= 10",IF(AND(I415&gt;10,I415&lt;=15),"&gt; 10 and &lt;=15",IF(I415&gt;15,"More than 15","")))))</f>
        <v>n/a</v>
      </c>
      <c r="K415" s="68"/>
      <c r="L415" s="68"/>
    </row>
    <row r="416" spans="1:12" x14ac:dyDescent="0.35">
      <c r="A416" s="1">
        <f>'2. Inputs'!A416</f>
        <v>0</v>
      </c>
      <c r="B416" s="1">
        <f>IF('3. Results'!$C$4="Yes",'2. Inputs'!B416,IF(D416="Yes","",'2. Inputs'!B416))</f>
        <v>0</v>
      </c>
      <c r="C416" s="61" t="b">
        <f t="shared" si="6"/>
        <v>0</v>
      </c>
      <c r="D416" s="61">
        <f>'2. Inputs'!L416</f>
        <v>0</v>
      </c>
      <c r="E416" s="67" t="e">
        <f>IF('2. Inputs'!E416="Hourly rate",'2. Inputs'!H416,'2. Inputs'!G416/52/'2. Inputs'!F416)</f>
        <v>#DIV/0!</v>
      </c>
      <c r="F416" s="63" t="str">
        <f>IF(AND('2. Inputs'!G416=0,'2. Inputs'!H416=0),"",IF('2. Inputs'!E416&lt;&gt;"Hourly rate",'2. Inputs'!G416/('2. Inputs'!F416/'2. Inputs'!$B$3),'2. Inputs'!H416*'2. Inputs'!$B$3*52))</f>
        <v/>
      </c>
      <c r="G416" s="63">
        <f>'2. Inputs'!I416+'2. Inputs'!J416</f>
        <v>0</v>
      </c>
      <c r="H416" s="65" t="e">
        <f>IF('2. Inputs'!D416&gt;0,'2. Inputs'!D416,Calculations!G416+Calculations!F416)</f>
        <v>#VALUE!</v>
      </c>
      <c r="I416" s="66">
        <f ca="1">(TODAY()-'2. Inputs'!K416)/365</f>
        <v>124.95616438356164</v>
      </c>
      <c r="J416" s="1" t="str">
        <f>IF(ISBLANK('2. Inputs'!K416),"n/a",IF(I416&lt;=5,"5 or less",IF(AND(I416&gt;5,I416&lt;=10),"&gt; 5 and &lt;= 10",IF(AND(I416&gt;10,I416&lt;=15),"&gt; 10 and &lt;=15",IF(I416&gt;15,"More than 15","")))))</f>
        <v>n/a</v>
      </c>
      <c r="K416" s="68"/>
      <c r="L416" s="68"/>
    </row>
    <row r="417" spans="1:12" x14ac:dyDescent="0.35">
      <c r="A417" s="1">
        <f>'2. Inputs'!A417</f>
        <v>0</v>
      </c>
      <c r="B417" s="1">
        <f>IF('3. Results'!$C$4="Yes",'2. Inputs'!B417,IF(D417="Yes","",'2. Inputs'!B417))</f>
        <v>0</v>
      </c>
      <c r="C417" s="61" t="b">
        <f t="shared" si="6"/>
        <v>0</v>
      </c>
      <c r="D417" s="61">
        <f>'2. Inputs'!L417</f>
        <v>0</v>
      </c>
      <c r="E417" s="67" t="e">
        <f>IF('2. Inputs'!E417="Hourly rate",'2. Inputs'!H417,'2. Inputs'!G417/52/'2. Inputs'!F417)</f>
        <v>#DIV/0!</v>
      </c>
      <c r="F417" s="63" t="str">
        <f>IF(AND('2. Inputs'!G417=0,'2. Inputs'!H417=0),"",IF('2. Inputs'!E417&lt;&gt;"Hourly rate",'2. Inputs'!G417/('2. Inputs'!F417/'2. Inputs'!$B$3),'2. Inputs'!H417*'2. Inputs'!$B$3*52))</f>
        <v/>
      </c>
      <c r="G417" s="63">
        <f>'2. Inputs'!I417+'2. Inputs'!J417</f>
        <v>0</v>
      </c>
      <c r="H417" s="65" t="e">
        <f>IF('2. Inputs'!D417&gt;0,'2. Inputs'!D417,Calculations!G417+Calculations!F417)</f>
        <v>#VALUE!</v>
      </c>
      <c r="I417" s="66">
        <f ca="1">(TODAY()-'2. Inputs'!K417)/365</f>
        <v>124.95616438356164</v>
      </c>
      <c r="J417" s="1" t="str">
        <f>IF(ISBLANK('2. Inputs'!K417),"n/a",IF(I417&lt;=5,"5 or less",IF(AND(I417&gt;5,I417&lt;=10),"&gt; 5 and &lt;= 10",IF(AND(I417&gt;10,I417&lt;=15),"&gt; 10 and &lt;=15",IF(I417&gt;15,"More than 15","")))))</f>
        <v>n/a</v>
      </c>
      <c r="K417" s="68"/>
      <c r="L417" s="68"/>
    </row>
    <row r="418" spans="1:12" x14ac:dyDescent="0.35">
      <c r="A418" s="1">
        <f>'2. Inputs'!A418</f>
        <v>0</v>
      </c>
      <c r="B418" s="1">
        <f>IF('3. Results'!$C$4="Yes",'2. Inputs'!B418,IF(D418="Yes","",'2. Inputs'!B418))</f>
        <v>0</v>
      </c>
      <c r="C418" s="61" t="b">
        <f t="shared" si="6"/>
        <v>0</v>
      </c>
      <c r="D418" s="61">
        <f>'2. Inputs'!L418</f>
        <v>0</v>
      </c>
      <c r="E418" s="67" t="e">
        <f>IF('2. Inputs'!E418="Hourly rate",'2. Inputs'!H418,'2. Inputs'!G418/52/'2. Inputs'!F418)</f>
        <v>#DIV/0!</v>
      </c>
      <c r="F418" s="63" t="str">
        <f>IF(AND('2. Inputs'!G418=0,'2. Inputs'!H418=0),"",IF('2. Inputs'!E418&lt;&gt;"Hourly rate",'2. Inputs'!G418/('2. Inputs'!F418/'2. Inputs'!$B$3),'2. Inputs'!H418*'2. Inputs'!$B$3*52))</f>
        <v/>
      </c>
      <c r="G418" s="63">
        <f>'2. Inputs'!I418+'2. Inputs'!J418</f>
        <v>0</v>
      </c>
      <c r="H418" s="65" t="e">
        <f>IF('2. Inputs'!D418&gt;0,'2. Inputs'!D418,Calculations!G418+Calculations!F418)</f>
        <v>#VALUE!</v>
      </c>
      <c r="I418" s="66">
        <f ca="1">(TODAY()-'2. Inputs'!K418)/365</f>
        <v>124.95616438356164</v>
      </c>
      <c r="J418" s="1" t="str">
        <f>IF(ISBLANK('2. Inputs'!K418),"n/a",IF(I418&lt;=5,"5 or less",IF(AND(I418&gt;5,I418&lt;=10),"&gt; 5 and &lt;= 10",IF(AND(I418&gt;10,I418&lt;=15),"&gt; 10 and &lt;=15",IF(I418&gt;15,"More than 15","")))))</f>
        <v>n/a</v>
      </c>
      <c r="K418" s="68"/>
      <c r="L418" s="68"/>
    </row>
    <row r="419" spans="1:12" x14ac:dyDescent="0.35">
      <c r="A419" s="1">
        <f>'2. Inputs'!A419</f>
        <v>0</v>
      </c>
      <c r="B419" s="1">
        <f>IF('3. Results'!$C$4="Yes",'2. Inputs'!B419,IF(D419="Yes","",'2. Inputs'!B419))</f>
        <v>0</v>
      </c>
      <c r="C419" s="61" t="b">
        <f t="shared" si="6"/>
        <v>0</v>
      </c>
      <c r="D419" s="61">
        <f>'2. Inputs'!L419</f>
        <v>0</v>
      </c>
      <c r="E419" s="67" t="e">
        <f>IF('2. Inputs'!E419="Hourly rate",'2. Inputs'!H419,'2. Inputs'!G419/52/'2. Inputs'!F419)</f>
        <v>#DIV/0!</v>
      </c>
      <c r="F419" s="63" t="str">
        <f>IF(AND('2. Inputs'!G419=0,'2. Inputs'!H419=0),"",IF('2. Inputs'!E419&lt;&gt;"Hourly rate",'2. Inputs'!G419/('2. Inputs'!F419/'2. Inputs'!$B$3),'2. Inputs'!H419*'2. Inputs'!$B$3*52))</f>
        <v/>
      </c>
      <c r="G419" s="63">
        <f>'2. Inputs'!I419+'2. Inputs'!J419</f>
        <v>0</v>
      </c>
      <c r="H419" s="65" t="e">
        <f>IF('2. Inputs'!D419&gt;0,'2. Inputs'!D419,Calculations!G419+Calculations!F419)</f>
        <v>#VALUE!</v>
      </c>
      <c r="I419" s="66">
        <f ca="1">(TODAY()-'2. Inputs'!K419)/365</f>
        <v>124.95616438356164</v>
      </c>
      <c r="J419" s="1" t="str">
        <f>IF(ISBLANK('2. Inputs'!K419),"n/a",IF(I419&lt;=5,"5 or less",IF(AND(I419&gt;5,I419&lt;=10),"&gt; 5 and &lt;= 10",IF(AND(I419&gt;10,I419&lt;=15),"&gt; 10 and &lt;=15",IF(I419&gt;15,"More than 15","")))))</f>
        <v>n/a</v>
      </c>
      <c r="K419" s="68"/>
      <c r="L419" s="68"/>
    </row>
    <row r="420" spans="1:12" x14ac:dyDescent="0.35">
      <c r="A420" s="1">
        <f>'2. Inputs'!A420</f>
        <v>0</v>
      </c>
      <c r="B420" s="1">
        <f>IF('3. Results'!$C$4="Yes",'2. Inputs'!B420,IF(D420="Yes","",'2. Inputs'!B420))</f>
        <v>0</v>
      </c>
      <c r="C420" s="61" t="b">
        <f t="shared" si="6"/>
        <v>0</v>
      </c>
      <c r="D420" s="61">
        <f>'2. Inputs'!L420</f>
        <v>0</v>
      </c>
      <c r="E420" s="67" t="e">
        <f>IF('2. Inputs'!E420="Hourly rate",'2. Inputs'!H420,'2. Inputs'!G420/52/'2. Inputs'!F420)</f>
        <v>#DIV/0!</v>
      </c>
      <c r="F420" s="63" t="str">
        <f>IF(AND('2. Inputs'!G420=0,'2. Inputs'!H420=0),"",IF('2. Inputs'!E420&lt;&gt;"Hourly rate",'2. Inputs'!G420/('2. Inputs'!F420/'2. Inputs'!$B$3),'2. Inputs'!H420*'2. Inputs'!$B$3*52))</f>
        <v/>
      </c>
      <c r="G420" s="63">
        <f>'2. Inputs'!I420+'2. Inputs'!J420</f>
        <v>0</v>
      </c>
      <c r="H420" s="65" t="e">
        <f>IF('2. Inputs'!D420&gt;0,'2. Inputs'!D420,Calculations!G420+Calculations!F420)</f>
        <v>#VALUE!</v>
      </c>
      <c r="I420" s="66">
        <f ca="1">(TODAY()-'2. Inputs'!K420)/365</f>
        <v>124.95616438356164</v>
      </c>
      <c r="J420" s="1" t="str">
        <f>IF(ISBLANK('2. Inputs'!K420),"n/a",IF(I420&lt;=5,"5 or less",IF(AND(I420&gt;5,I420&lt;=10),"&gt; 5 and &lt;= 10",IF(AND(I420&gt;10,I420&lt;=15),"&gt; 10 and &lt;=15",IF(I420&gt;15,"More than 15","")))))</f>
        <v>n/a</v>
      </c>
      <c r="K420" s="68"/>
      <c r="L420" s="68"/>
    </row>
    <row r="421" spans="1:12" x14ac:dyDescent="0.35">
      <c r="A421" s="1">
        <f>'2. Inputs'!A421</f>
        <v>0</v>
      </c>
      <c r="B421" s="1">
        <f>IF('3. Results'!$C$4="Yes",'2. Inputs'!B421,IF(D421="Yes","",'2. Inputs'!B421))</f>
        <v>0</v>
      </c>
      <c r="C421" s="61" t="b">
        <f t="shared" si="6"/>
        <v>0</v>
      </c>
      <c r="D421" s="61">
        <f>'2. Inputs'!L421</f>
        <v>0</v>
      </c>
      <c r="E421" s="67" t="e">
        <f>IF('2. Inputs'!E421="Hourly rate",'2. Inputs'!H421,'2. Inputs'!G421/52/'2. Inputs'!F421)</f>
        <v>#DIV/0!</v>
      </c>
      <c r="F421" s="63" t="str">
        <f>IF(AND('2. Inputs'!G421=0,'2. Inputs'!H421=0),"",IF('2. Inputs'!E421&lt;&gt;"Hourly rate",'2. Inputs'!G421/('2. Inputs'!F421/'2. Inputs'!$B$3),'2. Inputs'!H421*'2. Inputs'!$B$3*52))</f>
        <v/>
      </c>
      <c r="G421" s="63">
        <f>'2. Inputs'!I421+'2. Inputs'!J421</f>
        <v>0</v>
      </c>
      <c r="H421" s="65" t="e">
        <f>IF('2. Inputs'!D421&gt;0,'2. Inputs'!D421,Calculations!G421+Calculations!F421)</f>
        <v>#VALUE!</v>
      </c>
      <c r="I421" s="66">
        <f ca="1">(TODAY()-'2. Inputs'!K421)/365</f>
        <v>124.95616438356164</v>
      </c>
      <c r="J421" s="1" t="str">
        <f>IF(ISBLANK('2. Inputs'!K421),"n/a",IF(I421&lt;=5,"5 or less",IF(AND(I421&gt;5,I421&lt;=10),"&gt; 5 and &lt;= 10",IF(AND(I421&gt;10,I421&lt;=15),"&gt; 10 and &lt;=15",IF(I421&gt;15,"More than 15","")))))</f>
        <v>n/a</v>
      </c>
      <c r="K421" s="68"/>
      <c r="L421" s="68"/>
    </row>
    <row r="422" spans="1:12" x14ac:dyDescent="0.35">
      <c r="A422" s="1">
        <f>'2. Inputs'!A422</f>
        <v>0</v>
      </c>
      <c r="B422" s="1">
        <f>IF('3. Results'!$C$4="Yes",'2. Inputs'!B422,IF(D422="Yes","",'2. Inputs'!B422))</f>
        <v>0</v>
      </c>
      <c r="C422" s="61" t="b">
        <f t="shared" si="6"/>
        <v>0</v>
      </c>
      <c r="D422" s="61">
        <f>'2. Inputs'!L422</f>
        <v>0</v>
      </c>
      <c r="E422" s="67" t="e">
        <f>IF('2. Inputs'!E422="Hourly rate",'2. Inputs'!H422,'2. Inputs'!G422/52/'2. Inputs'!F422)</f>
        <v>#DIV/0!</v>
      </c>
      <c r="F422" s="63" t="str">
        <f>IF(AND('2. Inputs'!G422=0,'2. Inputs'!H422=0),"",IF('2. Inputs'!E422&lt;&gt;"Hourly rate",'2. Inputs'!G422/('2. Inputs'!F422/'2. Inputs'!$B$3),'2. Inputs'!H422*'2. Inputs'!$B$3*52))</f>
        <v/>
      </c>
      <c r="G422" s="63">
        <f>'2. Inputs'!I422+'2. Inputs'!J422</f>
        <v>0</v>
      </c>
      <c r="H422" s="65" t="e">
        <f>IF('2. Inputs'!D422&gt;0,'2. Inputs'!D422,Calculations!G422+Calculations!F422)</f>
        <v>#VALUE!</v>
      </c>
      <c r="I422" s="66">
        <f ca="1">(TODAY()-'2. Inputs'!K422)/365</f>
        <v>124.95616438356164</v>
      </c>
      <c r="J422" s="1" t="str">
        <f>IF(ISBLANK('2. Inputs'!K422),"n/a",IF(I422&lt;=5,"5 or less",IF(AND(I422&gt;5,I422&lt;=10),"&gt; 5 and &lt;= 10",IF(AND(I422&gt;10,I422&lt;=15),"&gt; 10 and &lt;=15",IF(I422&gt;15,"More than 15","")))))</f>
        <v>n/a</v>
      </c>
      <c r="K422" s="68"/>
      <c r="L422" s="68"/>
    </row>
    <row r="423" spans="1:12" x14ac:dyDescent="0.35">
      <c r="A423" s="1">
        <f>'2. Inputs'!A423</f>
        <v>0</v>
      </c>
      <c r="B423" s="1">
        <f>IF('3. Results'!$C$4="Yes",'2. Inputs'!B423,IF(D423="Yes","",'2. Inputs'!B423))</f>
        <v>0</v>
      </c>
      <c r="C423" s="61" t="b">
        <f t="shared" si="6"/>
        <v>0</v>
      </c>
      <c r="D423" s="61">
        <f>'2. Inputs'!L423</f>
        <v>0</v>
      </c>
      <c r="E423" s="67" t="e">
        <f>IF('2. Inputs'!E423="Hourly rate",'2. Inputs'!H423,'2. Inputs'!G423/52/'2. Inputs'!F423)</f>
        <v>#DIV/0!</v>
      </c>
      <c r="F423" s="63" t="str">
        <f>IF(AND('2. Inputs'!G423=0,'2. Inputs'!H423=0),"",IF('2. Inputs'!E423&lt;&gt;"Hourly rate",'2. Inputs'!G423/('2. Inputs'!F423/'2. Inputs'!$B$3),'2. Inputs'!H423*'2. Inputs'!$B$3*52))</f>
        <v/>
      </c>
      <c r="G423" s="63">
        <f>'2. Inputs'!I423+'2. Inputs'!J423</f>
        <v>0</v>
      </c>
      <c r="H423" s="65" t="e">
        <f>IF('2. Inputs'!D423&gt;0,'2. Inputs'!D423,Calculations!G423+Calculations!F423)</f>
        <v>#VALUE!</v>
      </c>
      <c r="I423" s="66">
        <f ca="1">(TODAY()-'2. Inputs'!K423)/365</f>
        <v>124.95616438356164</v>
      </c>
      <c r="J423" s="1" t="str">
        <f>IF(ISBLANK('2. Inputs'!K423),"n/a",IF(I423&lt;=5,"5 or less",IF(AND(I423&gt;5,I423&lt;=10),"&gt; 5 and &lt;= 10",IF(AND(I423&gt;10,I423&lt;=15),"&gt; 10 and &lt;=15",IF(I423&gt;15,"More than 15","")))))</f>
        <v>n/a</v>
      </c>
      <c r="K423" s="68"/>
      <c r="L423" s="68"/>
    </row>
    <row r="424" spans="1:12" x14ac:dyDescent="0.35">
      <c r="A424" s="1">
        <f>'2. Inputs'!A424</f>
        <v>0</v>
      </c>
      <c r="B424" s="1">
        <f>IF('3. Results'!$C$4="Yes",'2. Inputs'!B424,IF(D424="Yes","",'2. Inputs'!B424))</f>
        <v>0</v>
      </c>
      <c r="C424" s="61" t="b">
        <f t="shared" si="6"/>
        <v>0</v>
      </c>
      <c r="D424" s="61">
        <f>'2. Inputs'!L424</f>
        <v>0</v>
      </c>
      <c r="E424" s="67" t="e">
        <f>IF('2. Inputs'!E424="Hourly rate",'2. Inputs'!H424,'2. Inputs'!G424/52/'2. Inputs'!F424)</f>
        <v>#DIV/0!</v>
      </c>
      <c r="F424" s="63" t="str">
        <f>IF(AND('2. Inputs'!G424=0,'2. Inputs'!H424=0),"",IF('2. Inputs'!E424&lt;&gt;"Hourly rate",'2. Inputs'!G424/('2. Inputs'!F424/'2. Inputs'!$B$3),'2. Inputs'!H424*'2. Inputs'!$B$3*52))</f>
        <v/>
      </c>
      <c r="G424" s="63">
        <f>'2. Inputs'!I424+'2. Inputs'!J424</f>
        <v>0</v>
      </c>
      <c r="H424" s="65" t="e">
        <f>IF('2. Inputs'!D424&gt;0,'2. Inputs'!D424,Calculations!G424+Calculations!F424)</f>
        <v>#VALUE!</v>
      </c>
      <c r="I424" s="66">
        <f ca="1">(TODAY()-'2. Inputs'!K424)/365</f>
        <v>124.95616438356164</v>
      </c>
      <c r="J424" s="1" t="str">
        <f>IF(ISBLANK('2. Inputs'!K424),"n/a",IF(I424&lt;=5,"5 or less",IF(AND(I424&gt;5,I424&lt;=10),"&gt; 5 and &lt;= 10",IF(AND(I424&gt;10,I424&lt;=15),"&gt; 10 and &lt;=15",IF(I424&gt;15,"More than 15","")))))</f>
        <v>n/a</v>
      </c>
      <c r="K424" s="68"/>
      <c r="L424" s="68"/>
    </row>
    <row r="425" spans="1:12" x14ac:dyDescent="0.35">
      <c r="A425" s="1">
        <f>'2. Inputs'!A425</f>
        <v>0</v>
      </c>
      <c r="B425" s="1">
        <f>IF('3. Results'!$C$4="Yes",'2. Inputs'!B425,IF(D425="Yes","",'2. Inputs'!B425))</f>
        <v>0</v>
      </c>
      <c r="C425" s="61" t="b">
        <f t="shared" si="6"/>
        <v>0</v>
      </c>
      <c r="D425" s="61">
        <f>'2. Inputs'!L425</f>
        <v>0</v>
      </c>
      <c r="E425" s="67" t="e">
        <f>IF('2. Inputs'!E425="Hourly rate",'2. Inputs'!H425,'2. Inputs'!G425/52/'2. Inputs'!F425)</f>
        <v>#DIV/0!</v>
      </c>
      <c r="F425" s="63" t="str">
        <f>IF(AND('2. Inputs'!G425=0,'2. Inputs'!H425=0),"",IF('2. Inputs'!E425&lt;&gt;"Hourly rate",'2. Inputs'!G425/('2. Inputs'!F425/'2. Inputs'!$B$3),'2. Inputs'!H425*'2. Inputs'!$B$3*52))</f>
        <v/>
      </c>
      <c r="G425" s="63">
        <f>'2. Inputs'!I425+'2. Inputs'!J425</f>
        <v>0</v>
      </c>
      <c r="H425" s="65" t="e">
        <f>IF('2. Inputs'!D425&gt;0,'2. Inputs'!D425,Calculations!G425+Calculations!F425)</f>
        <v>#VALUE!</v>
      </c>
      <c r="I425" s="66">
        <f ca="1">(TODAY()-'2. Inputs'!K425)/365</f>
        <v>124.95616438356164</v>
      </c>
      <c r="J425" s="1" t="str">
        <f>IF(ISBLANK('2. Inputs'!K425),"n/a",IF(I425&lt;=5,"5 or less",IF(AND(I425&gt;5,I425&lt;=10),"&gt; 5 and &lt;= 10",IF(AND(I425&gt;10,I425&lt;=15),"&gt; 10 and &lt;=15",IF(I425&gt;15,"More than 15","")))))</f>
        <v>n/a</v>
      </c>
      <c r="K425" s="68"/>
      <c r="L425" s="68"/>
    </row>
    <row r="426" spans="1:12" x14ac:dyDescent="0.35">
      <c r="A426" s="1">
        <f>'2. Inputs'!A426</f>
        <v>0</v>
      </c>
      <c r="B426" s="1">
        <f>IF('3. Results'!$C$4="Yes",'2. Inputs'!B426,IF(D426="Yes","",'2. Inputs'!B426))</f>
        <v>0</v>
      </c>
      <c r="C426" s="61" t="b">
        <f t="shared" si="6"/>
        <v>0</v>
      </c>
      <c r="D426" s="61">
        <f>'2. Inputs'!L426</f>
        <v>0</v>
      </c>
      <c r="E426" s="67" t="e">
        <f>IF('2. Inputs'!E426="Hourly rate",'2. Inputs'!H426,'2. Inputs'!G426/52/'2. Inputs'!F426)</f>
        <v>#DIV/0!</v>
      </c>
      <c r="F426" s="63" t="str">
        <f>IF(AND('2. Inputs'!G426=0,'2. Inputs'!H426=0),"",IF('2. Inputs'!E426&lt;&gt;"Hourly rate",'2. Inputs'!G426/('2. Inputs'!F426/'2. Inputs'!$B$3),'2. Inputs'!H426*'2. Inputs'!$B$3*52))</f>
        <v/>
      </c>
      <c r="G426" s="63">
        <f>'2. Inputs'!I426+'2. Inputs'!J426</f>
        <v>0</v>
      </c>
      <c r="H426" s="65" t="e">
        <f>IF('2. Inputs'!D426&gt;0,'2. Inputs'!D426,Calculations!G426+Calculations!F426)</f>
        <v>#VALUE!</v>
      </c>
      <c r="I426" s="66">
        <f ca="1">(TODAY()-'2. Inputs'!K426)/365</f>
        <v>124.95616438356164</v>
      </c>
      <c r="J426" s="1" t="str">
        <f>IF(ISBLANK('2. Inputs'!K426),"n/a",IF(I426&lt;=5,"5 or less",IF(AND(I426&gt;5,I426&lt;=10),"&gt; 5 and &lt;= 10",IF(AND(I426&gt;10,I426&lt;=15),"&gt; 10 and &lt;=15",IF(I426&gt;15,"More than 15","")))))</f>
        <v>n/a</v>
      </c>
      <c r="K426" s="68"/>
      <c r="L426" s="68"/>
    </row>
    <row r="427" spans="1:12" x14ac:dyDescent="0.35">
      <c r="A427" s="1">
        <f>'2. Inputs'!A427</f>
        <v>0</v>
      </c>
      <c r="B427" s="1">
        <f>IF('3. Results'!$C$4="Yes",'2. Inputs'!B427,IF(D427="Yes","",'2. Inputs'!B427))</f>
        <v>0</v>
      </c>
      <c r="C427" s="61" t="b">
        <f t="shared" si="6"/>
        <v>0</v>
      </c>
      <c r="D427" s="61">
        <f>'2. Inputs'!L427</f>
        <v>0</v>
      </c>
      <c r="E427" s="67" t="e">
        <f>IF('2. Inputs'!E427="Hourly rate",'2. Inputs'!H427,'2. Inputs'!G427/52/'2. Inputs'!F427)</f>
        <v>#DIV/0!</v>
      </c>
      <c r="F427" s="63" t="str">
        <f>IF(AND('2. Inputs'!G427=0,'2. Inputs'!H427=0),"",IF('2. Inputs'!E427&lt;&gt;"Hourly rate",'2. Inputs'!G427/('2. Inputs'!F427/'2. Inputs'!$B$3),'2. Inputs'!H427*'2. Inputs'!$B$3*52))</f>
        <v/>
      </c>
      <c r="G427" s="63">
        <f>'2. Inputs'!I427+'2. Inputs'!J427</f>
        <v>0</v>
      </c>
      <c r="H427" s="65" t="e">
        <f>IF('2. Inputs'!D427&gt;0,'2. Inputs'!D427,Calculations!G427+Calculations!F427)</f>
        <v>#VALUE!</v>
      </c>
      <c r="I427" s="66">
        <f ca="1">(TODAY()-'2. Inputs'!K427)/365</f>
        <v>124.95616438356164</v>
      </c>
      <c r="J427" s="1" t="str">
        <f>IF(ISBLANK('2. Inputs'!K427),"n/a",IF(I427&lt;=5,"5 or less",IF(AND(I427&gt;5,I427&lt;=10),"&gt; 5 and &lt;= 10",IF(AND(I427&gt;10,I427&lt;=15),"&gt; 10 and &lt;=15",IF(I427&gt;15,"More than 15","")))))</f>
        <v>n/a</v>
      </c>
      <c r="K427" s="68"/>
      <c r="L427" s="68"/>
    </row>
    <row r="428" spans="1:12" x14ac:dyDescent="0.35">
      <c r="A428" s="1">
        <f>'2. Inputs'!A428</f>
        <v>0</v>
      </c>
      <c r="B428" s="1">
        <f>IF('3. Results'!$C$4="Yes",'2. Inputs'!B428,IF(D428="Yes","",'2. Inputs'!B428))</f>
        <v>0</v>
      </c>
      <c r="C428" s="61" t="b">
        <f t="shared" si="6"/>
        <v>0</v>
      </c>
      <c r="D428" s="61">
        <f>'2. Inputs'!L428</f>
        <v>0</v>
      </c>
      <c r="E428" s="67" t="e">
        <f>IF('2. Inputs'!E428="Hourly rate",'2. Inputs'!H428,'2. Inputs'!G428/52/'2. Inputs'!F428)</f>
        <v>#DIV/0!</v>
      </c>
      <c r="F428" s="63" t="str">
        <f>IF(AND('2. Inputs'!G428=0,'2. Inputs'!H428=0),"",IF('2. Inputs'!E428&lt;&gt;"Hourly rate",'2. Inputs'!G428/('2. Inputs'!F428/'2. Inputs'!$B$3),'2. Inputs'!H428*'2. Inputs'!$B$3*52))</f>
        <v/>
      </c>
      <c r="G428" s="63">
        <f>'2. Inputs'!I428+'2. Inputs'!J428</f>
        <v>0</v>
      </c>
      <c r="H428" s="65" t="e">
        <f>IF('2. Inputs'!D428&gt;0,'2. Inputs'!D428,Calculations!G428+Calculations!F428)</f>
        <v>#VALUE!</v>
      </c>
      <c r="I428" s="66">
        <f ca="1">(TODAY()-'2. Inputs'!K428)/365</f>
        <v>124.95616438356164</v>
      </c>
      <c r="J428" s="1" t="str">
        <f>IF(ISBLANK('2. Inputs'!K428),"n/a",IF(I428&lt;=5,"5 or less",IF(AND(I428&gt;5,I428&lt;=10),"&gt; 5 and &lt;= 10",IF(AND(I428&gt;10,I428&lt;=15),"&gt; 10 and &lt;=15",IF(I428&gt;15,"More than 15","")))))</f>
        <v>n/a</v>
      </c>
      <c r="K428" s="68"/>
      <c r="L428" s="68"/>
    </row>
    <row r="429" spans="1:12" x14ac:dyDescent="0.35">
      <c r="A429" s="1">
        <f>'2. Inputs'!A429</f>
        <v>0</v>
      </c>
      <c r="B429" s="1">
        <f>IF('3. Results'!$C$4="Yes",'2. Inputs'!B429,IF(D429="Yes","",'2. Inputs'!B429))</f>
        <v>0</v>
      </c>
      <c r="C429" s="61" t="b">
        <f t="shared" si="6"/>
        <v>0</v>
      </c>
      <c r="D429" s="61">
        <f>'2. Inputs'!L429</f>
        <v>0</v>
      </c>
      <c r="E429" s="67" t="e">
        <f>IF('2. Inputs'!E429="Hourly rate",'2. Inputs'!H429,'2. Inputs'!G429/52/'2. Inputs'!F429)</f>
        <v>#DIV/0!</v>
      </c>
      <c r="F429" s="63" t="str">
        <f>IF(AND('2. Inputs'!G429=0,'2. Inputs'!H429=0),"",IF('2. Inputs'!E429&lt;&gt;"Hourly rate",'2. Inputs'!G429/('2. Inputs'!F429/'2. Inputs'!$B$3),'2. Inputs'!H429*'2. Inputs'!$B$3*52))</f>
        <v/>
      </c>
      <c r="G429" s="63">
        <f>'2. Inputs'!I429+'2. Inputs'!J429</f>
        <v>0</v>
      </c>
      <c r="H429" s="65" t="e">
        <f>IF('2. Inputs'!D429&gt;0,'2. Inputs'!D429,Calculations!G429+Calculations!F429)</f>
        <v>#VALUE!</v>
      </c>
      <c r="I429" s="66">
        <f ca="1">(TODAY()-'2. Inputs'!K429)/365</f>
        <v>124.95616438356164</v>
      </c>
      <c r="J429" s="1" t="str">
        <f>IF(ISBLANK('2. Inputs'!K429),"n/a",IF(I429&lt;=5,"5 or less",IF(AND(I429&gt;5,I429&lt;=10),"&gt; 5 and &lt;= 10",IF(AND(I429&gt;10,I429&lt;=15),"&gt; 10 and &lt;=15",IF(I429&gt;15,"More than 15","")))))</f>
        <v>n/a</v>
      </c>
      <c r="K429" s="68"/>
      <c r="L429" s="68"/>
    </row>
    <row r="430" spans="1:12" x14ac:dyDescent="0.35">
      <c r="A430" s="1">
        <f>'2. Inputs'!A430</f>
        <v>0</v>
      </c>
      <c r="B430" s="1">
        <f>IF('3. Results'!$C$4="Yes",'2. Inputs'!B430,IF(D430="Yes","",'2. Inputs'!B430))</f>
        <v>0</v>
      </c>
      <c r="C430" s="61" t="b">
        <f t="shared" si="6"/>
        <v>0</v>
      </c>
      <c r="D430" s="61">
        <f>'2. Inputs'!L430</f>
        <v>0</v>
      </c>
      <c r="E430" s="67" t="e">
        <f>IF('2. Inputs'!E430="Hourly rate",'2. Inputs'!H430,'2. Inputs'!G430/52/'2. Inputs'!F430)</f>
        <v>#DIV/0!</v>
      </c>
      <c r="F430" s="63" t="str">
        <f>IF(AND('2. Inputs'!G430=0,'2. Inputs'!H430=0),"",IF('2. Inputs'!E430&lt;&gt;"Hourly rate",'2. Inputs'!G430/('2. Inputs'!F430/'2. Inputs'!$B$3),'2. Inputs'!H430*'2. Inputs'!$B$3*52))</f>
        <v/>
      </c>
      <c r="G430" s="63">
        <f>'2. Inputs'!I430+'2. Inputs'!J430</f>
        <v>0</v>
      </c>
      <c r="H430" s="65" t="e">
        <f>IF('2. Inputs'!D430&gt;0,'2. Inputs'!D430,Calculations!G430+Calculations!F430)</f>
        <v>#VALUE!</v>
      </c>
      <c r="I430" s="66">
        <f ca="1">(TODAY()-'2. Inputs'!K430)/365</f>
        <v>124.95616438356164</v>
      </c>
      <c r="J430" s="1" t="str">
        <f>IF(ISBLANK('2. Inputs'!K430),"n/a",IF(I430&lt;=5,"5 or less",IF(AND(I430&gt;5,I430&lt;=10),"&gt; 5 and &lt;= 10",IF(AND(I430&gt;10,I430&lt;=15),"&gt; 10 and &lt;=15",IF(I430&gt;15,"More than 15","")))))</f>
        <v>n/a</v>
      </c>
      <c r="K430" s="68"/>
      <c r="L430" s="68"/>
    </row>
    <row r="431" spans="1:12" x14ac:dyDescent="0.35">
      <c r="A431" s="1">
        <f>'2. Inputs'!A431</f>
        <v>0</v>
      </c>
      <c r="B431" s="1">
        <f>IF('3. Results'!$C$4="Yes",'2. Inputs'!B431,IF(D431="Yes","",'2. Inputs'!B431))</f>
        <v>0</v>
      </c>
      <c r="C431" s="61" t="b">
        <f t="shared" si="6"/>
        <v>0</v>
      </c>
      <c r="D431" s="61">
        <f>'2. Inputs'!L431</f>
        <v>0</v>
      </c>
      <c r="E431" s="67" t="e">
        <f>IF('2. Inputs'!E431="Hourly rate",'2. Inputs'!H431,'2. Inputs'!G431/52/'2. Inputs'!F431)</f>
        <v>#DIV/0!</v>
      </c>
      <c r="F431" s="63" t="str">
        <f>IF(AND('2. Inputs'!G431=0,'2. Inputs'!H431=0),"",IF('2. Inputs'!E431&lt;&gt;"Hourly rate",'2. Inputs'!G431/('2. Inputs'!F431/'2. Inputs'!$B$3),'2. Inputs'!H431*'2. Inputs'!$B$3*52))</f>
        <v/>
      </c>
      <c r="G431" s="63">
        <f>'2. Inputs'!I431+'2. Inputs'!J431</f>
        <v>0</v>
      </c>
      <c r="H431" s="65" t="e">
        <f>IF('2. Inputs'!D431&gt;0,'2. Inputs'!D431,Calculations!G431+Calculations!F431)</f>
        <v>#VALUE!</v>
      </c>
      <c r="I431" s="66">
        <f ca="1">(TODAY()-'2. Inputs'!K431)/365</f>
        <v>124.95616438356164</v>
      </c>
      <c r="J431" s="1" t="str">
        <f>IF(ISBLANK('2. Inputs'!K431),"n/a",IF(I431&lt;=5,"5 or less",IF(AND(I431&gt;5,I431&lt;=10),"&gt; 5 and &lt;= 10",IF(AND(I431&gt;10,I431&lt;=15),"&gt; 10 and &lt;=15",IF(I431&gt;15,"More than 15","")))))</f>
        <v>n/a</v>
      </c>
      <c r="K431" s="68"/>
      <c r="L431" s="68"/>
    </row>
    <row r="432" spans="1:12" x14ac:dyDescent="0.35">
      <c r="A432" s="1">
        <f>'2. Inputs'!A432</f>
        <v>0</v>
      </c>
      <c r="B432" s="1">
        <f>IF('3. Results'!$C$4="Yes",'2. Inputs'!B432,IF(D432="Yes","",'2. Inputs'!B432))</f>
        <v>0</v>
      </c>
      <c r="C432" s="61" t="b">
        <f t="shared" si="6"/>
        <v>0</v>
      </c>
      <c r="D432" s="61">
        <f>'2. Inputs'!L432</f>
        <v>0</v>
      </c>
      <c r="E432" s="67" t="e">
        <f>IF('2. Inputs'!E432="Hourly rate",'2. Inputs'!H432,'2. Inputs'!G432/52/'2. Inputs'!F432)</f>
        <v>#DIV/0!</v>
      </c>
      <c r="F432" s="63" t="str">
        <f>IF(AND('2. Inputs'!G432=0,'2. Inputs'!H432=0),"",IF('2. Inputs'!E432&lt;&gt;"Hourly rate",'2. Inputs'!G432/('2. Inputs'!F432/'2. Inputs'!$B$3),'2. Inputs'!H432*'2. Inputs'!$B$3*52))</f>
        <v/>
      </c>
      <c r="G432" s="63">
        <f>'2. Inputs'!I432+'2. Inputs'!J432</f>
        <v>0</v>
      </c>
      <c r="H432" s="65" t="e">
        <f>IF('2. Inputs'!D432&gt;0,'2. Inputs'!D432,Calculations!G432+Calculations!F432)</f>
        <v>#VALUE!</v>
      </c>
      <c r="I432" s="66">
        <f ca="1">(TODAY()-'2. Inputs'!K432)/365</f>
        <v>124.95616438356164</v>
      </c>
      <c r="J432" s="1" t="str">
        <f>IF(ISBLANK('2. Inputs'!K432),"n/a",IF(I432&lt;=5,"5 or less",IF(AND(I432&gt;5,I432&lt;=10),"&gt; 5 and &lt;= 10",IF(AND(I432&gt;10,I432&lt;=15),"&gt; 10 and &lt;=15",IF(I432&gt;15,"More than 15","")))))</f>
        <v>n/a</v>
      </c>
      <c r="K432" s="68"/>
      <c r="L432" s="68"/>
    </row>
    <row r="433" spans="1:12" x14ac:dyDescent="0.35">
      <c r="A433" s="1">
        <f>'2. Inputs'!A433</f>
        <v>0</v>
      </c>
      <c r="B433" s="1">
        <f>IF('3. Results'!$C$4="Yes",'2. Inputs'!B433,IF(D433="Yes","",'2. Inputs'!B433))</f>
        <v>0</v>
      </c>
      <c r="C433" s="61" t="b">
        <f t="shared" si="6"/>
        <v>0</v>
      </c>
      <c r="D433" s="61">
        <f>'2. Inputs'!L433</f>
        <v>0</v>
      </c>
      <c r="E433" s="67" t="e">
        <f>IF('2. Inputs'!E433="Hourly rate",'2. Inputs'!H433,'2. Inputs'!G433/52/'2. Inputs'!F433)</f>
        <v>#DIV/0!</v>
      </c>
      <c r="F433" s="63" t="str">
        <f>IF(AND('2. Inputs'!G433=0,'2. Inputs'!H433=0),"",IF('2. Inputs'!E433&lt;&gt;"Hourly rate",'2. Inputs'!G433/('2. Inputs'!F433/'2. Inputs'!$B$3),'2. Inputs'!H433*'2. Inputs'!$B$3*52))</f>
        <v/>
      </c>
      <c r="G433" s="63">
        <f>'2. Inputs'!I433+'2. Inputs'!J433</f>
        <v>0</v>
      </c>
      <c r="H433" s="65" t="e">
        <f>IF('2. Inputs'!D433&gt;0,'2. Inputs'!D433,Calculations!G433+Calculations!F433)</f>
        <v>#VALUE!</v>
      </c>
      <c r="I433" s="66">
        <f ca="1">(TODAY()-'2. Inputs'!K433)/365</f>
        <v>124.95616438356164</v>
      </c>
      <c r="J433" s="1" t="str">
        <f>IF(ISBLANK('2. Inputs'!K433),"n/a",IF(I433&lt;=5,"5 or less",IF(AND(I433&gt;5,I433&lt;=10),"&gt; 5 and &lt;= 10",IF(AND(I433&gt;10,I433&lt;=15),"&gt; 10 and &lt;=15",IF(I433&gt;15,"More than 15","")))))</f>
        <v>n/a</v>
      </c>
      <c r="K433" s="68"/>
      <c r="L433" s="68"/>
    </row>
    <row r="434" spans="1:12" x14ac:dyDescent="0.35">
      <c r="A434" s="1">
        <f>'2. Inputs'!A434</f>
        <v>0</v>
      </c>
      <c r="B434" s="1">
        <f>IF('3. Results'!$C$4="Yes",'2. Inputs'!B434,IF(D434="Yes","",'2. Inputs'!B434))</f>
        <v>0</v>
      </c>
      <c r="C434" s="61" t="b">
        <f t="shared" si="6"/>
        <v>0</v>
      </c>
      <c r="D434" s="61">
        <f>'2. Inputs'!L434</f>
        <v>0</v>
      </c>
      <c r="E434" s="67" t="e">
        <f>IF('2. Inputs'!E434="Hourly rate",'2. Inputs'!H434,'2. Inputs'!G434/52/'2. Inputs'!F434)</f>
        <v>#DIV/0!</v>
      </c>
      <c r="F434" s="63" t="str">
        <f>IF(AND('2. Inputs'!G434=0,'2. Inputs'!H434=0),"",IF('2. Inputs'!E434&lt;&gt;"Hourly rate",'2. Inputs'!G434/('2. Inputs'!F434/'2. Inputs'!$B$3),'2. Inputs'!H434*'2. Inputs'!$B$3*52))</f>
        <v/>
      </c>
      <c r="G434" s="63">
        <f>'2. Inputs'!I434+'2. Inputs'!J434</f>
        <v>0</v>
      </c>
      <c r="H434" s="65" t="e">
        <f>IF('2. Inputs'!D434&gt;0,'2. Inputs'!D434,Calculations!G434+Calculations!F434)</f>
        <v>#VALUE!</v>
      </c>
      <c r="I434" s="66">
        <f ca="1">(TODAY()-'2. Inputs'!K434)/365</f>
        <v>124.95616438356164</v>
      </c>
      <c r="J434" s="1" t="str">
        <f>IF(ISBLANK('2. Inputs'!K434),"n/a",IF(I434&lt;=5,"5 or less",IF(AND(I434&gt;5,I434&lt;=10),"&gt; 5 and &lt;= 10",IF(AND(I434&gt;10,I434&lt;=15),"&gt; 10 and &lt;=15",IF(I434&gt;15,"More than 15","")))))</f>
        <v>n/a</v>
      </c>
      <c r="K434" s="68"/>
      <c r="L434" s="68"/>
    </row>
    <row r="435" spans="1:12" x14ac:dyDescent="0.35">
      <c r="A435" s="1">
        <f>'2. Inputs'!A435</f>
        <v>0</v>
      </c>
      <c r="B435" s="1">
        <f>IF('3. Results'!$C$4="Yes",'2. Inputs'!B435,IF(D435="Yes","",'2. Inputs'!B435))</f>
        <v>0</v>
      </c>
      <c r="C435" s="61" t="b">
        <f t="shared" si="6"/>
        <v>0</v>
      </c>
      <c r="D435" s="61">
        <f>'2. Inputs'!L435</f>
        <v>0</v>
      </c>
      <c r="E435" s="67" t="e">
        <f>IF('2. Inputs'!E435="Hourly rate",'2. Inputs'!H435,'2. Inputs'!G435/52/'2. Inputs'!F435)</f>
        <v>#DIV/0!</v>
      </c>
      <c r="F435" s="63" t="str">
        <f>IF(AND('2. Inputs'!G435=0,'2. Inputs'!H435=0),"",IF('2. Inputs'!E435&lt;&gt;"Hourly rate",'2. Inputs'!G435/('2. Inputs'!F435/'2. Inputs'!$B$3),'2. Inputs'!H435*'2. Inputs'!$B$3*52))</f>
        <v/>
      </c>
      <c r="G435" s="63">
        <f>'2. Inputs'!I435+'2. Inputs'!J435</f>
        <v>0</v>
      </c>
      <c r="H435" s="65" t="e">
        <f>IF('2. Inputs'!D435&gt;0,'2. Inputs'!D435,Calculations!G435+Calculations!F435)</f>
        <v>#VALUE!</v>
      </c>
      <c r="I435" s="66">
        <f ca="1">(TODAY()-'2. Inputs'!K435)/365</f>
        <v>124.95616438356164</v>
      </c>
      <c r="J435" s="1" t="str">
        <f>IF(ISBLANK('2. Inputs'!K435),"n/a",IF(I435&lt;=5,"5 or less",IF(AND(I435&gt;5,I435&lt;=10),"&gt; 5 and &lt;= 10",IF(AND(I435&gt;10,I435&lt;=15),"&gt; 10 and &lt;=15",IF(I435&gt;15,"More than 15","")))))</f>
        <v>n/a</v>
      </c>
      <c r="K435" s="68"/>
      <c r="L435" s="68"/>
    </row>
    <row r="436" spans="1:12" x14ac:dyDescent="0.35">
      <c r="A436" s="1">
        <f>'2. Inputs'!A436</f>
        <v>0</v>
      </c>
      <c r="B436" s="1">
        <f>IF('3. Results'!$C$4="Yes",'2. Inputs'!B436,IF(D436="Yes","",'2. Inputs'!B436))</f>
        <v>0</v>
      </c>
      <c r="C436" s="61" t="b">
        <f t="shared" si="6"/>
        <v>0</v>
      </c>
      <c r="D436" s="61">
        <f>'2. Inputs'!L436</f>
        <v>0</v>
      </c>
      <c r="E436" s="67" t="e">
        <f>IF('2. Inputs'!E436="Hourly rate",'2. Inputs'!H436,'2. Inputs'!G436/52/'2. Inputs'!F436)</f>
        <v>#DIV/0!</v>
      </c>
      <c r="F436" s="63" t="str">
        <f>IF(AND('2. Inputs'!G436=0,'2. Inputs'!H436=0),"",IF('2. Inputs'!E436&lt;&gt;"Hourly rate",'2. Inputs'!G436/('2. Inputs'!F436/'2. Inputs'!$B$3),'2. Inputs'!H436*'2. Inputs'!$B$3*52))</f>
        <v/>
      </c>
      <c r="G436" s="63">
        <f>'2. Inputs'!I436+'2. Inputs'!J436</f>
        <v>0</v>
      </c>
      <c r="H436" s="65" t="e">
        <f>IF('2. Inputs'!D436&gt;0,'2. Inputs'!D436,Calculations!G436+Calculations!F436)</f>
        <v>#VALUE!</v>
      </c>
      <c r="I436" s="66">
        <f ca="1">(TODAY()-'2. Inputs'!K436)/365</f>
        <v>124.95616438356164</v>
      </c>
      <c r="J436" s="1" t="str">
        <f>IF(ISBLANK('2. Inputs'!K436),"n/a",IF(I436&lt;=5,"5 or less",IF(AND(I436&gt;5,I436&lt;=10),"&gt; 5 and &lt;= 10",IF(AND(I436&gt;10,I436&lt;=15),"&gt; 10 and &lt;=15",IF(I436&gt;15,"More than 15","")))))</f>
        <v>n/a</v>
      </c>
      <c r="K436" s="68"/>
      <c r="L436" s="68"/>
    </row>
    <row r="437" spans="1:12" x14ac:dyDescent="0.35">
      <c r="A437" s="1">
        <f>'2. Inputs'!A437</f>
        <v>0</v>
      </c>
      <c r="B437" s="1">
        <f>IF('3. Results'!$C$4="Yes",'2. Inputs'!B437,IF(D437="Yes","",'2. Inputs'!B437))</f>
        <v>0</v>
      </c>
      <c r="C437" s="61" t="b">
        <f t="shared" si="6"/>
        <v>0</v>
      </c>
      <c r="D437" s="61">
        <f>'2. Inputs'!L437</f>
        <v>0</v>
      </c>
      <c r="E437" s="67" t="e">
        <f>IF('2. Inputs'!E437="Hourly rate",'2. Inputs'!H437,'2. Inputs'!G437/52/'2. Inputs'!F437)</f>
        <v>#DIV/0!</v>
      </c>
      <c r="F437" s="63" t="str">
        <f>IF(AND('2. Inputs'!G437=0,'2. Inputs'!H437=0),"",IF('2. Inputs'!E437&lt;&gt;"Hourly rate",'2. Inputs'!G437/('2. Inputs'!F437/'2. Inputs'!$B$3),'2. Inputs'!H437*'2. Inputs'!$B$3*52))</f>
        <v/>
      </c>
      <c r="G437" s="63">
        <f>'2. Inputs'!I437+'2. Inputs'!J437</f>
        <v>0</v>
      </c>
      <c r="H437" s="65" t="e">
        <f>IF('2. Inputs'!D437&gt;0,'2. Inputs'!D437,Calculations!G437+Calculations!F437)</f>
        <v>#VALUE!</v>
      </c>
      <c r="I437" s="66">
        <f ca="1">(TODAY()-'2. Inputs'!K437)/365</f>
        <v>124.95616438356164</v>
      </c>
      <c r="J437" s="1" t="str">
        <f>IF(ISBLANK('2. Inputs'!K437),"n/a",IF(I437&lt;=5,"5 or less",IF(AND(I437&gt;5,I437&lt;=10),"&gt; 5 and &lt;= 10",IF(AND(I437&gt;10,I437&lt;=15),"&gt; 10 and &lt;=15",IF(I437&gt;15,"More than 15","")))))</f>
        <v>n/a</v>
      </c>
      <c r="K437" s="68"/>
      <c r="L437" s="68"/>
    </row>
    <row r="438" spans="1:12" x14ac:dyDescent="0.35">
      <c r="A438" s="1">
        <f>'2. Inputs'!A438</f>
        <v>0</v>
      </c>
      <c r="B438" s="1">
        <f>IF('3. Results'!$C$4="Yes",'2. Inputs'!B438,IF(D438="Yes","",'2. Inputs'!B438))</f>
        <v>0</v>
      </c>
      <c r="C438" s="61" t="b">
        <f t="shared" si="6"/>
        <v>0</v>
      </c>
      <c r="D438" s="61">
        <f>'2. Inputs'!L438</f>
        <v>0</v>
      </c>
      <c r="E438" s="67" t="e">
        <f>IF('2. Inputs'!E438="Hourly rate",'2. Inputs'!H438,'2. Inputs'!G438/52/'2. Inputs'!F438)</f>
        <v>#DIV/0!</v>
      </c>
      <c r="F438" s="63" t="str">
        <f>IF(AND('2. Inputs'!G438=0,'2. Inputs'!H438=0),"",IF('2. Inputs'!E438&lt;&gt;"Hourly rate",'2. Inputs'!G438/('2. Inputs'!F438/'2. Inputs'!$B$3),'2. Inputs'!H438*'2. Inputs'!$B$3*52))</f>
        <v/>
      </c>
      <c r="G438" s="63">
        <f>'2. Inputs'!I438+'2. Inputs'!J438</f>
        <v>0</v>
      </c>
      <c r="H438" s="65" t="e">
        <f>IF('2. Inputs'!D438&gt;0,'2. Inputs'!D438,Calculations!G438+Calculations!F438)</f>
        <v>#VALUE!</v>
      </c>
      <c r="I438" s="66">
        <f ca="1">(TODAY()-'2. Inputs'!K438)/365</f>
        <v>124.95616438356164</v>
      </c>
      <c r="J438" s="1" t="str">
        <f>IF(ISBLANK('2. Inputs'!K438),"n/a",IF(I438&lt;=5,"5 or less",IF(AND(I438&gt;5,I438&lt;=10),"&gt; 5 and &lt;= 10",IF(AND(I438&gt;10,I438&lt;=15),"&gt; 10 and &lt;=15",IF(I438&gt;15,"More than 15","")))))</f>
        <v>n/a</v>
      </c>
      <c r="K438" s="68"/>
      <c r="L438" s="68"/>
    </row>
    <row r="439" spans="1:12" x14ac:dyDescent="0.35">
      <c r="A439" s="1">
        <f>'2. Inputs'!A439</f>
        <v>0</v>
      </c>
      <c r="B439" s="1">
        <f>IF('3. Results'!$C$4="Yes",'2. Inputs'!B439,IF(D439="Yes","",'2. Inputs'!B439))</f>
        <v>0</v>
      </c>
      <c r="C439" s="61" t="b">
        <f t="shared" si="6"/>
        <v>0</v>
      </c>
      <c r="D439" s="61">
        <f>'2. Inputs'!L439</f>
        <v>0</v>
      </c>
      <c r="E439" s="67" t="e">
        <f>IF('2. Inputs'!E439="Hourly rate",'2. Inputs'!H439,'2. Inputs'!G439/52/'2. Inputs'!F439)</f>
        <v>#DIV/0!</v>
      </c>
      <c r="F439" s="63" t="str">
        <f>IF(AND('2. Inputs'!G439=0,'2. Inputs'!H439=0),"",IF('2. Inputs'!E439&lt;&gt;"Hourly rate",'2. Inputs'!G439/('2. Inputs'!F439/'2. Inputs'!$B$3),'2. Inputs'!H439*'2. Inputs'!$B$3*52))</f>
        <v/>
      </c>
      <c r="G439" s="63">
        <f>'2. Inputs'!I439+'2. Inputs'!J439</f>
        <v>0</v>
      </c>
      <c r="H439" s="65" t="e">
        <f>IF('2. Inputs'!D439&gt;0,'2. Inputs'!D439,Calculations!G439+Calculations!F439)</f>
        <v>#VALUE!</v>
      </c>
      <c r="I439" s="66">
        <f ca="1">(TODAY()-'2. Inputs'!K439)/365</f>
        <v>124.95616438356164</v>
      </c>
      <c r="J439" s="1" t="str">
        <f>IF(ISBLANK('2. Inputs'!K439),"n/a",IF(I439&lt;=5,"5 or less",IF(AND(I439&gt;5,I439&lt;=10),"&gt; 5 and &lt;= 10",IF(AND(I439&gt;10,I439&lt;=15),"&gt; 10 and &lt;=15",IF(I439&gt;15,"More than 15","")))))</f>
        <v>n/a</v>
      </c>
      <c r="K439" s="68"/>
      <c r="L439" s="68"/>
    </row>
    <row r="440" spans="1:12" x14ac:dyDescent="0.35">
      <c r="A440" s="1">
        <f>'2. Inputs'!A440</f>
        <v>0</v>
      </c>
      <c r="B440" s="1">
        <f>IF('3. Results'!$C$4="Yes",'2. Inputs'!B440,IF(D440="Yes","",'2. Inputs'!B440))</f>
        <v>0</v>
      </c>
      <c r="C440" s="61" t="b">
        <f t="shared" si="6"/>
        <v>0</v>
      </c>
      <c r="D440" s="61">
        <f>'2. Inputs'!L440</f>
        <v>0</v>
      </c>
      <c r="E440" s="67" t="e">
        <f>IF('2. Inputs'!E440="Hourly rate",'2. Inputs'!H440,'2. Inputs'!G440/52/'2. Inputs'!F440)</f>
        <v>#DIV/0!</v>
      </c>
      <c r="F440" s="63" t="str">
        <f>IF(AND('2. Inputs'!G440=0,'2. Inputs'!H440=0),"",IF('2. Inputs'!E440&lt;&gt;"Hourly rate",'2. Inputs'!G440/('2. Inputs'!F440/'2. Inputs'!$B$3),'2. Inputs'!H440*'2. Inputs'!$B$3*52))</f>
        <v/>
      </c>
      <c r="G440" s="63">
        <f>'2. Inputs'!I440+'2. Inputs'!J440</f>
        <v>0</v>
      </c>
      <c r="H440" s="65" t="e">
        <f>IF('2. Inputs'!D440&gt;0,'2. Inputs'!D440,Calculations!G440+Calculations!F440)</f>
        <v>#VALUE!</v>
      </c>
      <c r="I440" s="66">
        <f ca="1">(TODAY()-'2. Inputs'!K440)/365</f>
        <v>124.95616438356164</v>
      </c>
      <c r="J440" s="1" t="str">
        <f>IF(ISBLANK('2. Inputs'!K440),"n/a",IF(I440&lt;=5,"5 or less",IF(AND(I440&gt;5,I440&lt;=10),"&gt; 5 and &lt;= 10",IF(AND(I440&gt;10,I440&lt;=15),"&gt; 10 and &lt;=15",IF(I440&gt;15,"More than 15","")))))</f>
        <v>n/a</v>
      </c>
      <c r="K440" s="68"/>
      <c r="L440" s="68"/>
    </row>
    <row r="441" spans="1:12" x14ac:dyDescent="0.35">
      <c r="A441" s="1">
        <f>'2. Inputs'!A441</f>
        <v>0</v>
      </c>
      <c r="B441" s="1">
        <f>IF('3. Results'!$C$4="Yes",'2. Inputs'!B441,IF(D441="Yes","",'2. Inputs'!B441))</f>
        <v>0</v>
      </c>
      <c r="C441" s="61" t="b">
        <f t="shared" si="6"/>
        <v>0</v>
      </c>
      <c r="D441" s="61">
        <f>'2. Inputs'!L441</f>
        <v>0</v>
      </c>
      <c r="E441" s="67" t="e">
        <f>IF('2. Inputs'!E441="Hourly rate",'2. Inputs'!H441,'2. Inputs'!G441/52/'2. Inputs'!F441)</f>
        <v>#DIV/0!</v>
      </c>
      <c r="F441" s="63" t="str">
        <f>IF(AND('2. Inputs'!G441=0,'2. Inputs'!H441=0),"",IF('2. Inputs'!E441&lt;&gt;"Hourly rate",'2. Inputs'!G441/('2. Inputs'!F441/'2. Inputs'!$B$3),'2. Inputs'!H441*'2. Inputs'!$B$3*52))</f>
        <v/>
      </c>
      <c r="G441" s="63">
        <f>'2. Inputs'!I441+'2. Inputs'!J441</f>
        <v>0</v>
      </c>
      <c r="H441" s="65" t="e">
        <f>IF('2. Inputs'!D441&gt;0,'2. Inputs'!D441,Calculations!G441+Calculations!F441)</f>
        <v>#VALUE!</v>
      </c>
      <c r="I441" s="66">
        <f ca="1">(TODAY()-'2. Inputs'!K441)/365</f>
        <v>124.95616438356164</v>
      </c>
      <c r="J441" s="1" t="str">
        <f>IF(ISBLANK('2. Inputs'!K441),"n/a",IF(I441&lt;=5,"5 or less",IF(AND(I441&gt;5,I441&lt;=10),"&gt; 5 and &lt;= 10",IF(AND(I441&gt;10,I441&lt;=15),"&gt; 10 and &lt;=15",IF(I441&gt;15,"More than 15","")))))</f>
        <v>n/a</v>
      </c>
      <c r="K441" s="68"/>
      <c r="L441" s="68"/>
    </row>
    <row r="442" spans="1:12" x14ac:dyDescent="0.35">
      <c r="A442" s="1">
        <f>'2. Inputs'!A442</f>
        <v>0</v>
      </c>
      <c r="B442" s="1">
        <f>IF('3. Results'!$C$4="Yes",'2. Inputs'!B442,IF(D442="Yes","",'2. Inputs'!B442))</f>
        <v>0</v>
      </c>
      <c r="C442" s="61" t="b">
        <f t="shared" si="6"/>
        <v>0</v>
      </c>
      <c r="D442" s="61">
        <f>'2. Inputs'!L442</f>
        <v>0</v>
      </c>
      <c r="E442" s="67" t="e">
        <f>IF('2. Inputs'!E442="Hourly rate",'2. Inputs'!H442,'2. Inputs'!G442/52/'2. Inputs'!F442)</f>
        <v>#DIV/0!</v>
      </c>
      <c r="F442" s="63" t="str">
        <f>IF(AND('2. Inputs'!G442=0,'2. Inputs'!H442=0),"",IF('2. Inputs'!E442&lt;&gt;"Hourly rate",'2. Inputs'!G442/('2. Inputs'!F442/'2. Inputs'!$B$3),'2. Inputs'!H442*'2. Inputs'!$B$3*52))</f>
        <v/>
      </c>
      <c r="G442" s="63">
        <f>'2. Inputs'!I442+'2. Inputs'!J442</f>
        <v>0</v>
      </c>
      <c r="H442" s="65" t="e">
        <f>IF('2. Inputs'!D442&gt;0,'2. Inputs'!D442,Calculations!G442+Calculations!F442)</f>
        <v>#VALUE!</v>
      </c>
      <c r="I442" s="66">
        <f ca="1">(TODAY()-'2. Inputs'!K442)/365</f>
        <v>124.95616438356164</v>
      </c>
      <c r="J442" s="1" t="str">
        <f>IF(ISBLANK('2. Inputs'!K442),"n/a",IF(I442&lt;=5,"5 or less",IF(AND(I442&gt;5,I442&lt;=10),"&gt; 5 and &lt;= 10",IF(AND(I442&gt;10,I442&lt;=15),"&gt; 10 and &lt;=15",IF(I442&gt;15,"More than 15","")))))</f>
        <v>n/a</v>
      </c>
      <c r="K442" s="68"/>
      <c r="L442" s="68"/>
    </row>
    <row r="443" spans="1:12" x14ac:dyDescent="0.35">
      <c r="A443" s="1">
        <f>'2. Inputs'!A443</f>
        <v>0</v>
      </c>
      <c r="B443" s="1">
        <f>IF('3. Results'!$C$4="Yes",'2. Inputs'!B443,IF(D443="Yes","",'2. Inputs'!B443))</f>
        <v>0</v>
      </c>
      <c r="C443" s="61" t="b">
        <f t="shared" si="6"/>
        <v>0</v>
      </c>
      <c r="D443" s="61">
        <f>'2. Inputs'!L443</f>
        <v>0</v>
      </c>
      <c r="E443" s="67" t="e">
        <f>IF('2. Inputs'!E443="Hourly rate",'2. Inputs'!H443,'2. Inputs'!G443/52/'2. Inputs'!F443)</f>
        <v>#DIV/0!</v>
      </c>
      <c r="F443" s="63" t="str">
        <f>IF(AND('2. Inputs'!G443=0,'2. Inputs'!H443=0),"",IF('2. Inputs'!E443&lt;&gt;"Hourly rate",'2. Inputs'!G443/('2. Inputs'!F443/'2. Inputs'!$B$3),'2. Inputs'!H443*'2. Inputs'!$B$3*52))</f>
        <v/>
      </c>
      <c r="G443" s="63">
        <f>'2. Inputs'!I443+'2. Inputs'!J443</f>
        <v>0</v>
      </c>
      <c r="H443" s="65" t="e">
        <f>IF('2. Inputs'!D443&gt;0,'2. Inputs'!D443,Calculations!G443+Calculations!F443)</f>
        <v>#VALUE!</v>
      </c>
      <c r="I443" s="66">
        <f ca="1">(TODAY()-'2. Inputs'!K443)/365</f>
        <v>124.95616438356164</v>
      </c>
      <c r="J443" s="1" t="str">
        <f>IF(ISBLANK('2. Inputs'!K443),"n/a",IF(I443&lt;=5,"5 or less",IF(AND(I443&gt;5,I443&lt;=10),"&gt; 5 and &lt;= 10",IF(AND(I443&gt;10,I443&lt;=15),"&gt; 10 and &lt;=15",IF(I443&gt;15,"More than 15","")))))</f>
        <v>n/a</v>
      </c>
      <c r="K443" s="68"/>
      <c r="L443" s="68"/>
    </row>
    <row r="444" spans="1:12" x14ac:dyDescent="0.35">
      <c r="A444" s="1">
        <f>'2. Inputs'!A444</f>
        <v>0</v>
      </c>
      <c r="B444" s="1">
        <f>IF('3. Results'!$C$4="Yes",'2. Inputs'!B444,IF(D444="Yes","",'2. Inputs'!B444))</f>
        <v>0</v>
      </c>
      <c r="C444" s="61" t="b">
        <f t="shared" si="6"/>
        <v>0</v>
      </c>
      <c r="D444" s="61">
        <f>'2. Inputs'!L444</f>
        <v>0</v>
      </c>
      <c r="E444" s="67" t="e">
        <f>IF('2. Inputs'!E444="Hourly rate",'2. Inputs'!H444,'2. Inputs'!G444/52/'2. Inputs'!F444)</f>
        <v>#DIV/0!</v>
      </c>
      <c r="F444" s="63" t="str">
        <f>IF(AND('2. Inputs'!G444=0,'2. Inputs'!H444=0),"",IF('2. Inputs'!E444&lt;&gt;"Hourly rate",'2. Inputs'!G444/('2. Inputs'!F444/'2. Inputs'!$B$3),'2. Inputs'!H444*'2. Inputs'!$B$3*52))</f>
        <v/>
      </c>
      <c r="G444" s="63">
        <f>'2. Inputs'!I444+'2. Inputs'!J444</f>
        <v>0</v>
      </c>
      <c r="H444" s="65" t="e">
        <f>IF('2. Inputs'!D444&gt;0,'2. Inputs'!D444,Calculations!G444+Calculations!F444)</f>
        <v>#VALUE!</v>
      </c>
      <c r="I444" s="66">
        <f ca="1">(TODAY()-'2. Inputs'!K444)/365</f>
        <v>124.95616438356164</v>
      </c>
      <c r="J444" s="1" t="str">
        <f>IF(ISBLANK('2. Inputs'!K444),"n/a",IF(I444&lt;=5,"5 or less",IF(AND(I444&gt;5,I444&lt;=10),"&gt; 5 and &lt;= 10",IF(AND(I444&gt;10,I444&lt;=15),"&gt; 10 and &lt;=15",IF(I444&gt;15,"More than 15","")))))</f>
        <v>n/a</v>
      </c>
      <c r="K444" s="68"/>
      <c r="L444" s="68"/>
    </row>
    <row r="445" spans="1:12" x14ac:dyDescent="0.35">
      <c r="A445" s="1">
        <f>'2. Inputs'!A445</f>
        <v>0</v>
      </c>
      <c r="B445" s="1">
        <f>IF('3. Results'!$C$4="Yes",'2. Inputs'!B445,IF(D445="Yes","",'2. Inputs'!B445))</f>
        <v>0</v>
      </c>
      <c r="C445" s="61" t="b">
        <f t="shared" si="6"/>
        <v>0</v>
      </c>
      <c r="D445" s="61">
        <f>'2. Inputs'!L445</f>
        <v>0</v>
      </c>
      <c r="E445" s="67" t="e">
        <f>IF('2. Inputs'!E445="Hourly rate",'2. Inputs'!H445,'2. Inputs'!G445/52/'2. Inputs'!F445)</f>
        <v>#DIV/0!</v>
      </c>
      <c r="F445" s="63" t="str">
        <f>IF(AND('2. Inputs'!G445=0,'2. Inputs'!H445=0),"",IF('2. Inputs'!E445&lt;&gt;"Hourly rate",'2. Inputs'!G445/('2. Inputs'!F445/'2. Inputs'!$B$3),'2. Inputs'!H445*'2. Inputs'!$B$3*52))</f>
        <v/>
      </c>
      <c r="G445" s="63">
        <f>'2. Inputs'!I445+'2. Inputs'!J445</f>
        <v>0</v>
      </c>
      <c r="H445" s="65" t="e">
        <f>IF('2. Inputs'!D445&gt;0,'2. Inputs'!D445,Calculations!G445+Calculations!F445)</f>
        <v>#VALUE!</v>
      </c>
      <c r="I445" s="66">
        <f ca="1">(TODAY()-'2. Inputs'!K445)/365</f>
        <v>124.95616438356164</v>
      </c>
      <c r="J445" s="1" t="str">
        <f>IF(ISBLANK('2. Inputs'!K445),"n/a",IF(I445&lt;=5,"5 or less",IF(AND(I445&gt;5,I445&lt;=10),"&gt; 5 and &lt;= 10",IF(AND(I445&gt;10,I445&lt;=15),"&gt; 10 and &lt;=15",IF(I445&gt;15,"More than 15","")))))</f>
        <v>n/a</v>
      </c>
      <c r="K445" s="68"/>
      <c r="L445" s="68"/>
    </row>
    <row r="446" spans="1:12" x14ac:dyDescent="0.35">
      <c r="A446" s="1">
        <f>'2. Inputs'!A446</f>
        <v>0</v>
      </c>
      <c r="B446" s="1">
        <f>IF('3. Results'!$C$4="Yes",'2. Inputs'!B446,IF(D446="Yes","",'2. Inputs'!B446))</f>
        <v>0</v>
      </c>
      <c r="C446" s="61" t="b">
        <f t="shared" si="6"/>
        <v>0</v>
      </c>
      <c r="D446" s="61">
        <f>'2. Inputs'!L446</f>
        <v>0</v>
      </c>
      <c r="E446" s="67" t="e">
        <f>IF('2. Inputs'!E446="Hourly rate",'2. Inputs'!H446,'2. Inputs'!G446/52/'2. Inputs'!F446)</f>
        <v>#DIV/0!</v>
      </c>
      <c r="F446" s="63" t="str">
        <f>IF(AND('2. Inputs'!G446=0,'2. Inputs'!H446=0),"",IF('2. Inputs'!E446&lt;&gt;"Hourly rate",'2. Inputs'!G446/('2. Inputs'!F446/'2. Inputs'!$B$3),'2. Inputs'!H446*'2. Inputs'!$B$3*52))</f>
        <v/>
      </c>
      <c r="G446" s="63">
        <f>'2. Inputs'!I446+'2. Inputs'!J446</f>
        <v>0</v>
      </c>
      <c r="H446" s="65" t="e">
        <f>IF('2. Inputs'!D446&gt;0,'2. Inputs'!D446,Calculations!G446+Calculations!F446)</f>
        <v>#VALUE!</v>
      </c>
      <c r="I446" s="66">
        <f ca="1">(TODAY()-'2. Inputs'!K446)/365</f>
        <v>124.95616438356164</v>
      </c>
      <c r="J446" s="1" t="str">
        <f>IF(ISBLANK('2. Inputs'!K446),"n/a",IF(I446&lt;=5,"5 or less",IF(AND(I446&gt;5,I446&lt;=10),"&gt; 5 and &lt;= 10",IF(AND(I446&gt;10,I446&lt;=15),"&gt; 10 and &lt;=15",IF(I446&gt;15,"More than 15","")))))</f>
        <v>n/a</v>
      </c>
      <c r="K446" s="68"/>
      <c r="L446" s="68"/>
    </row>
    <row r="447" spans="1:12" x14ac:dyDescent="0.35">
      <c r="A447" s="1">
        <f>'2. Inputs'!A447</f>
        <v>0</v>
      </c>
      <c r="B447" s="1">
        <f>IF('3. Results'!$C$4="Yes",'2. Inputs'!B447,IF(D447="Yes","",'2. Inputs'!B447))</f>
        <v>0</v>
      </c>
      <c r="C447" s="61" t="b">
        <f t="shared" si="6"/>
        <v>0</v>
      </c>
      <c r="D447" s="61">
        <f>'2. Inputs'!L447</f>
        <v>0</v>
      </c>
      <c r="E447" s="67" t="e">
        <f>IF('2. Inputs'!E447="Hourly rate",'2. Inputs'!H447,'2. Inputs'!G447/52/'2. Inputs'!F447)</f>
        <v>#DIV/0!</v>
      </c>
      <c r="F447" s="63" t="str">
        <f>IF(AND('2. Inputs'!G447=0,'2. Inputs'!H447=0),"",IF('2. Inputs'!E447&lt;&gt;"Hourly rate",'2. Inputs'!G447/('2. Inputs'!F447/'2. Inputs'!$B$3),'2. Inputs'!H447*'2. Inputs'!$B$3*52))</f>
        <v/>
      </c>
      <c r="G447" s="63">
        <f>'2. Inputs'!I447+'2. Inputs'!J447</f>
        <v>0</v>
      </c>
      <c r="H447" s="65" t="e">
        <f>IF('2. Inputs'!D447&gt;0,'2. Inputs'!D447,Calculations!G447+Calculations!F447)</f>
        <v>#VALUE!</v>
      </c>
      <c r="I447" s="66">
        <f ca="1">(TODAY()-'2. Inputs'!K447)/365</f>
        <v>124.95616438356164</v>
      </c>
      <c r="J447" s="1" t="str">
        <f>IF(ISBLANK('2. Inputs'!K447),"n/a",IF(I447&lt;=5,"5 or less",IF(AND(I447&gt;5,I447&lt;=10),"&gt; 5 and &lt;= 10",IF(AND(I447&gt;10,I447&lt;=15),"&gt; 10 and &lt;=15",IF(I447&gt;15,"More than 15","")))))</f>
        <v>n/a</v>
      </c>
      <c r="K447" s="68"/>
      <c r="L447" s="68"/>
    </row>
    <row r="448" spans="1:12" x14ac:dyDescent="0.35">
      <c r="A448" s="1">
        <f>'2. Inputs'!A448</f>
        <v>0</v>
      </c>
      <c r="B448" s="1">
        <f>IF('3. Results'!$C$4="Yes",'2. Inputs'!B448,IF(D448="Yes","",'2. Inputs'!B448))</f>
        <v>0</v>
      </c>
      <c r="C448" s="61" t="b">
        <f t="shared" si="6"/>
        <v>0</v>
      </c>
      <c r="D448" s="61">
        <f>'2. Inputs'!L448</f>
        <v>0</v>
      </c>
      <c r="E448" s="67" t="e">
        <f>IF('2. Inputs'!E448="Hourly rate",'2. Inputs'!H448,'2. Inputs'!G448/52/'2. Inputs'!F448)</f>
        <v>#DIV/0!</v>
      </c>
      <c r="F448" s="63" t="str">
        <f>IF(AND('2. Inputs'!G448=0,'2. Inputs'!H448=0),"",IF('2. Inputs'!E448&lt;&gt;"Hourly rate",'2. Inputs'!G448/('2. Inputs'!F448/'2. Inputs'!$B$3),'2. Inputs'!H448*'2. Inputs'!$B$3*52))</f>
        <v/>
      </c>
      <c r="G448" s="63">
        <f>'2. Inputs'!I448+'2. Inputs'!J448</f>
        <v>0</v>
      </c>
      <c r="H448" s="65" t="e">
        <f>IF('2. Inputs'!D448&gt;0,'2. Inputs'!D448,Calculations!G448+Calculations!F448)</f>
        <v>#VALUE!</v>
      </c>
      <c r="I448" s="66">
        <f ca="1">(TODAY()-'2. Inputs'!K448)/365</f>
        <v>124.95616438356164</v>
      </c>
      <c r="J448" s="1" t="str">
        <f>IF(ISBLANK('2. Inputs'!K448),"n/a",IF(I448&lt;=5,"5 or less",IF(AND(I448&gt;5,I448&lt;=10),"&gt; 5 and &lt;= 10",IF(AND(I448&gt;10,I448&lt;=15),"&gt; 10 and &lt;=15",IF(I448&gt;15,"More than 15","")))))</f>
        <v>n/a</v>
      </c>
      <c r="K448" s="68"/>
      <c r="L448" s="68"/>
    </row>
    <row r="449" spans="1:12" x14ac:dyDescent="0.35">
      <c r="A449" s="1">
        <f>'2. Inputs'!A449</f>
        <v>0</v>
      </c>
      <c r="B449" s="1">
        <f>IF('3. Results'!$C$4="Yes",'2. Inputs'!B449,IF(D449="Yes","",'2. Inputs'!B449))</f>
        <v>0</v>
      </c>
      <c r="C449" s="61" t="b">
        <f t="shared" si="6"/>
        <v>0</v>
      </c>
      <c r="D449" s="61">
        <f>'2. Inputs'!L449</f>
        <v>0</v>
      </c>
      <c r="E449" s="67" t="e">
        <f>IF('2. Inputs'!E449="Hourly rate",'2. Inputs'!H449,'2. Inputs'!G449/52/'2. Inputs'!F449)</f>
        <v>#DIV/0!</v>
      </c>
      <c r="F449" s="63" t="str">
        <f>IF(AND('2. Inputs'!G449=0,'2. Inputs'!H449=0),"",IF('2. Inputs'!E449&lt;&gt;"Hourly rate",'2. Inputs'!G449/('2. Inputs'!F449/'2. Inputs'!$B$3),'2. Inputs'!H449*'2. Inputs'!$B$3*52))</f>
        <v/>
      </c>
      <c r="G449" s="63">
        <f>'2. Inputs'!I449+'2. Inputs'!J449</f>
        <v>0</v>
      </c>
      <c r="H449" s="65" t="e">
        <f>IF('2. Inputs'!D449&gt;0,'2. Inputs'!D449,Calculations!G449+Calculations!F449)</f>
        <v>#VALUE!</v>
      </c>
      <c r="I449" s="66">
        <f ca="1">(TODAY()-'2. Inputs'!K449)/365</f>
        <v>124.95616438356164</v>
      </c>
      <c r="J449" s="1" t="str">
        <f>IF(ISBLANK('2. Inputs'!K449),"n/a",IF(I449&lt;=5,"5 or less",IF(AND(I449&gt;5,I449&lt;=10),"&gt; 5 and &lt;= 10",IF(AND(I449&gt;10,I449&lt;=15),"&gt; 10 and &lt;=15",IF(I449&gt;15,"More than 15","")))))</f>
        <v>n/a</v>
      </c>
      <c r="K449" s="68"/>
      <c r="L449" s="68"/>
    </row>
    <row r="450" spans="1:12" x14ac:dyDescent="0.35">
      <c r="A450" s="1">
        <f>'2. Inputs'!A450</f>
        <v>0</v>
      </c>
      <c r="B450" s="1">
        <f>IF('3. Results'!$C$4="Yes",'2. Inputs'!B450,IF(D450="Yes","",'2. Inputs'!B450))</f>
        <v>0</v>
      </c>
      <c r="C450" s="61" t="b">
        <f t="shared" si="6"/>
        <v>0</v>
      </c>
      <c r="D450" s="61">
        <f>'2. Inputs'!L450</f>
        <v>0</v>
      </c>
      <c r="E450" s="67" t="e">
        <f>IF('2. Inputs'!E450="Hourly rate",'2. Inputs'!H450,'2. Inputs'!G450/52/'2. Inputs'!F450)</f>
        <v>#DIV/0!</v>
      </c>
      <c r="F450" s="63" t="str">
        <f>IF(AND('2. Inputs'!G450=0,'2. Inputs'!H450=0),"",IF('2. Inputs'!E450&lt;&gt;"Hourly rate",'2. Inputs'!G450/('2. Inputs'!F450/'2. Inputs'!$B$3),'2. Inputs'!H450*'2. Inputs'!$B$3*52))</f>
        <v/>
      </c>
      <c r="G450" s="63">
        <f>'2. Inputs'!I450+'2. Inputs'!J450</f>
        <v>0</v>
      </c>
      <c r="H450" s="65" t="e">
        <f>IF('2. Inputs'!D450&gt;0,'2. Inputs'!D450,Calculations!G450+Calculations!F450)</f>
        <v>#VALUE!</v>
      </c>
      <c r="I450" s="66">
        <f ca="1">(TODAY()-'2. Inputs'!K450)/365</f>
        <v>124.95616438356164</v>
      </c>
      <c r="J450" s="1" t="str">
        <f>IF(ISBLANK('2. Inputs'!K450),"n/a",IF(I450&lt;=5,"5 or less",IF(AND(I450&gt;5,I450&lt;=10),"&gt; 5 and &lt;= 10",IF(AND(I450&gt;10,I450&lt;=15),"&gt; 10 and &lt;=15",IF(I450&gt;15,"More than 15","")))))</f>
        <v>n/a</v>
      </c>
      <c r="K450" s="68"/>
      <c r="L450" s="68"/>
    </row>
    <row r="451" spans="1:12" x14ac:dyDescent="0.35">
      <c r="A451" s="1">
        <f>'2. Inputs'!A451</f>
        <v>0</v>
      </c>
      <c r="B451" s="1">
        <f>IF('3. Results'!$C$4="Yes",'2. Inputs'!B451,IF(D451="Yes","",'2. Inputs'!B451))</f>
        <v>0</v>
      </c>
      <c r="C451" s="61" t="b">
        <f t="shared" si="6"/>
        <v>0</v>
      </c>
      <c r="D451" s="61">
        <f>'2. Inputs'!L451</f>
        <v>0</v>
      </c>
      <c r="E451" s="67" t="e">
        <f>IF('2. Inputs'!E451="Hourly rate",'2. Inputs'!H451,'2. Inputs'!G451/52/'2. Inputs'!F451)</f>
        <v>#DIV/0!</v>
      </c>
      <c r="F451" s="63" t="str">
        <f>IF(AND('2. Inputs'!G451=0,'2. Inputs'!H451=0),"",IF('2. Inputs'!E451&lt;&gt;"Hourly rate",'2. Inputs'!G451/('2. Inputs'!F451/'2. Inputs'!$B$3),'2. Inputs'!H451*'2. Inputs'!$B$3*52))</f>
        <v/>
      </c>
      <c r="G451" s="63">
        <f>'2. Inputs'!I451+'2. Inputs'!J451</f>
        <v>0</v>
      </c>
      <c r="H451" s="65" t="e">
        <f>IF('2. Inputs'!D451&gt;0,'2. Inputs'!D451,Calculations!G451+Calculations!F451)</f>
        <v>#VALUE!</v>
      </c>
      <c r="I451" s="66">
        <f ca="1">(TODAY()-'2. Inputs'!K451)/365</f>
        <v>124.95616438356164</v>
      </c>
      <c r="J451" s="1" t="str">
        <f>IF(ISBLANK('2. Inputs'!K451),"n/a",IF(I451&lt;=5,"5 or less",IF(AND(I451&gt;5,I451&lt;=10),"&gt; 5 and &lt;= 10",IF(AND(I451&gt;10,I451&lt;=15),"&gt; 10 and &lt;=15",IF(I451&gt;15,"More than 15","")))))</f>
        <v>n/a</v>
      </c>
      <c r="K451" s="68"/>
      <c r="L451" s="68"/>
    </row>
    <row r="452" spans="1:12" x14ac:dyDescent="0.35">
      <c r="A452" s="1">
        <f>'2. Inputs'!A452</f>
        <v>0</v>
      </c>
      <c r="B452" s="1">
        <f>IF('3. Results'!$C$4="Yes",'2. Inputs'!B452,IF(D452="Yes","",'2. Inputs'!B452))</f>
        <v>0</v>
      </c>
      <c r="C452" s="61" t="b">
        <f t="shared" si="6"/>
        <v>0</v>
      </c>
      <c r="D452" s="61">
        <f>'2. Inputs'!L452</f>
        <v>0</v>
      </c>
      <c r="E452" s="67" t="e">
        <f>IF('2. Inputs'!E452="Hourly rate",'2. Inputs'!H452,'2. Inputs'!G452/52/'2. Inputs'!F452)</f>
        <v>#DIV/0!</v>
      </c>
      <c r="F452" s="63" t="str">
        <f>IF(AND('2. Inputs'!G452=0,'2. Inputs'!H452=0),"",IF('2. Inputs'!E452&lt;&gt;"Hourly rate",'2. Inputs'!G452/('2. Inputs'!F452/'2. Inputs'!$B$3),'2. Inputs'!H452*'2. Inputs'!$B$3*52))</f>
        <v/>
      </c>
      <c r="G452" s="63">
        <f>'2. Inputs'!I452+'2. Inputs'!J452</f>
        <v>0</v>
      </c>
      <c r="H452" s="65" t="e">
        <f>IF('2. Inputs'!D452&gt;0,'2. Inputs'!D452,Calculations!G452+Calculations!F452)</f>
        <v>#VALUE!</v>
      </c>
      <c r="I452" s="66">
        <f ca="1">(TODAY()-'2. Inputs'!K452)/365</f>
        <v>124.95616438356164</v>
      </c>
      <c r="J452" s="1" t="str">
        <f>IF(ISBLANK('2. Inputs'!K452),"n/a",IF(I452&lt;=5,"5 or less",IF(AND(I452&gt;5,I452&lt;=10),"&gt; 5 and &lt;= 10",IF(AND(I452&gt;10,I452&lt;=15),"&gt; 10 and &lt;=15",IF(I452&gt;15,"More than 15","")))))</f>
        <v>n/a</v>
      </c>
      <c r="K452" s="68"/>
      <c r="L452" s="68"/>
    </row>
    <row r="453" spans="1:12" x14ac:dyDescent="0.35">
      <c r="A453" s="1">
        <f>'2. Inputs'!A453</f>
        <v>0</v>
      </c>
      <c r="B453" s="1">
        <f>IF('3. Results'!$C$4="Yes",'2. Inputs'!B453,IF(D453="Yes","",'2. Inputs'!B453))</f>
        <v>0</v>
      </c>
      <c r="C453" s="61" t="b">
        <f t="shared" si="6"/>
        <v>0</v>
      </c>
      <c r="D453" s="61">
        <f>'2. Inputs'!L453</f>
        <v>0</v>
      </c>
      <c r="E453" s="67" t="e">
        <f>IF('2. Inputs'!E453="Hourly rate",'2. Inputs'!H453,'2. Inputs'!G453/52/'2. Inputs'!F453)</f>
        <v>#DIV/0!</v>
      </c>
      <c r="F453" s="63" t="str">
        <f>IF(AND('2. Inputs'!G453=0,'2. Inputs'!H453=0),"",IF('2. Inputs'!E453&lt;&gt;"Hourly rate",'2. Inputs'!G453/('2. Inputs'!F453/'2. Inputs'!$B$3),'2. Inputs'!H453*'2. Inputs'!$B$3*52))</f>
        <v/>
      </c>
      <c r="G453" s="63">
        <f>'2. Inputs'!I453+'2. Inputs'!J453</f>
        <v>0</v>
      </c>
      <c r="H453" s="65" t="e">
        <f>IF('2. Inputs'!D453&gt;0,'2. Inputs'!D453,Calculations!G453+Calculations!F453)</f>
        <v>#VALUE!</v>
      </c>
      <c r="I453" s="66">
        <f ca="1">(TODAY()-'2. Inputs'!K453)/365</f>
        <v>124.95616438356164</v>
      </c>
      <c r="J453" s="1" t="str">
        <f>IF(ISBLANK('2. Inputs'!K453),"n/a",IF(I453&lt;=5,"5 or less",IF(AND(I453&gt;5,I453&lt;=10),"&gt; 5 and &lt;= 10",IF(AND(I453&gt;10,I453&lt;=15),"&gt; 10 and &lt;=15",IF(I453&gt;15,"More than 15","")))))</f>
        <v>n/a</v>
      </c>
      <c r="K453" s="68"/>
      <c r="L453" s="68"/>
    </row>
    <row r="454" spans="1:12" x14ac:dyDescent="0.35">
      <c r="A454" s="1">
        <f>'2. Inputs'!A454</f>
        <v>0</v>
      </c>
      <c r="B454" s="1">
        <f>IF('3. Results'!$C$4="Yes",'2. Inputs'!B454,IF(D454="Yes","",'2. Inputs'!B454))</f>
        <v>0</v>
      </c>
      <c r="C454" s="61" t="b">
        <f t="shared" si="6"/>
        <v>0</v>
      </c>
      <c r="D454" s="61">
        <f>'2. Inputs'!L454</f>
        <v>0</v>
      </c>
      <c r="E454" s="67" t="e">
        <f>IF('2. Inputs'!E454="Hourly rate",'2. Inputs'!H454,'2. Inputs'!G454/52/'2. Inputs'!F454)</f>
        <v>#DIV/0!</v>
      </c>
      <c r="F454" s="63" t="str">
        <f>IF(AND('2. Inputs'!G454=0,'2. Inputs'!H454=0),"",IF('2. Inputs'!E454&lt;&gt;"Hourly rate",'2. Inputs'!G454/('2. Inputs'!F454/'2. Inputs'!$B$3),'2. Inputs'!H454*'2. Inputs'!$B$3*52))</f>
        <v/>
      </c>
      <c r="G454" s="63">
        <f>'2. Inputs'!I454+'2. Inputs'!J454</f>
        <v>0</v>
      </c>
      <c r="H454" s="65" t="e">
        <f>IF('2. Inputs'!D454&gt;0,'2. Inputs'!D454,Calculations!G454+Calculations!F454)</f>
        <v>#VALUE!</v>
      </c>
      <c r="I454" s="66">
        <f ca="1">(TODAY()-'2. Inputs'!K454)/365</f>
        <v>124.95616438356164</v>
      </c>
      <c r="J454" s="1" t="str">
        <f>IF(ISBLANK('2. Inputs'!K454),"n/a",IF(I454&lt;=5,"5 or less",IF(AND(I454&gt;5,I454&lt;=10),"&gt; 5 and &lt;= 10",IF(AND(I454&gt;10,I454&lt;=15),"&gt; 10 and &lt;=15",IF(I454&gt;15,"More than 15","")))))</f>
        <v>n/a</v>
      </c>
      <c r="K454" s="68"/>
      <c r="L454" s="68"/>
    </row>
    <row r="455" spans="1:12" x14ac:dyDescent="0.35">
      <c r="A455" s="1">
        <f>'2. Inputs'!A455</f>
        <v>0</v>
      </c>
      <c r="B455" s="1">
        <f>IF('3. Results'!$C$4="Yes",'2. Inputs'!B455,IF(D455="Yes","",'2. Inputs'!B455))</f>
        <v>0</v>
      </c>
      <c r="C455" s="61" t="b">
        <f t="shared" si="6"/>
        <v>0</v>
      </c>
      <c r="D455" s="61">
        <f>'2. Inputs'!L455</f>
        <v>0</v>
      </c>
      <c r="E455" s="67" t="e">
        <f>IF('2. Inputs'!E455="Hourly rate",'2. Inputs'!H455,'2. Inputs'!G455/52/'2. Inputs'!F455)</f>
        <v>#DIV/0!</v>
      </c>
      <c r="F455" s="63" t="str">
        <f>IF(AND('2. Inputs'!G455=0,'2. Inputs'!H455=0),"",IF('2. Inputs'!E455&lt;&gt;"Hourly rate",'2. Inputs'!G455/('2. Inputs'!F455/'2. Inputs'!$B$3),'2. Inputs'!H455*'2. Inputs'!$B$3*52))</f>
        <v/>
      </c>
      <c r="G455" s="63">
        <f>'2. Inputs'!I455+'2. Inputs'!J455</f>
        <v>0</v>
      </c>
      <c r="H455" s="65" t="e">
        <f>IF('2. Inputs'!D455&gt;0,'2. Inputs'!D455,Calculations!G455+Calculations!F455)</f>
        <v>#VALUE!</v>
      </c>
      <c r="I455" s="66">
        <f ca="1">(TODAY()-'2. Inputs'!K455)/365</f>
        <v>124.95616438356164</v>
      </c>
      <c r="J455" s="1" t="str">
        <f>IF(ISBLANK('2. Inputs'!K455),"n/a",IF(I455&lt;=5,"5 or less",IF(AND(I455&gt;5,I455&lt;=10),"&gt; 5 and &lt;= 10",IF(AND(I455&gt;10,I455&lt;=15),"&gt; 10 and &lt;=15",IF(I455&gt;15,"More than 15","")))))</f>
        <v>n/a</v>
      </c>
      <c r="K455" s="68"/>
      <c r="L455" s="68"/>
    </row>
    <row r="456" spans="1:12" x14ac:dyDescent="0.35">
      <c r="A456" s="1">
        <f>'2. Inputs'!A456</f>
        <v>0</v>
      </c>
      <c r="B456" s="1">
        <f>IF('3. Results'!$C$4="Yes",'2. Inputs'!B456,IF(D456="Yes","",'2. Inputs'!B456))</f>
        <v>0</v>
      </c>
      <c r="C456" s="61" t="b">
        <f t="shared" ref="C456:C519" si="7">IF(OR(B456="Women",B456="Men"),"Women and Men")</f>
        <v>0</v>
      </c>
      <c r="D456" s="61">
        <f>'2. Inputs'!L456</f>
        <v>0</v>
      </c>
      <c r="E456" s="67" t="e">
        <f>IF('2. Inputs'!E456="Hourly rate",'2. Inputs'!H456,'2. Inputs'!G456/52/'2. Inputs'!F456)</f>
        <v>#DIV/0!</v>
      </c>
      <c r="F456" s="63" t="str">
        <f>IF(AND('2. Inputs'!G456=0,'2. Inputs'!H456=0),"",IF('2. Inputs'!E456&lt;&gt;"Hourly rate",'2. Inputs'!G456/('2. Inputs'!F456/'2. Inputs'!$B$3),'2. Inputs'!H456*'2. Inputs'!$B$3*52))</f>
        <v/>
      </c>
      <c r="G456" s="63">
        <f>'2. Inputs'!I456+'2. Inputs'!J456</f>
        <v>0</v>
      </c>
      <c r="H456" s="65" t="e">
        <f>IF('2. Inputs'!D456&gt;0,'2. Inputs'!D456,Calculations!G456+Calculations!F456)</f>
        <v>#VALUE!</v>
      </c>
      <c r="I456" s="66">
        <f ca="1">(TODAY()-'2. Inputs'!K456)/365</f>
        <v>124.95616438356164</v>
      </c>
      <c r="J456" s="1" t="str">
        <f>IF(ISBLANK('2. Inputs'!K456),"n/a",IF(I456&lt;=5,"5 or less",IF(AND(I456&gt;5,I456&lt;=10),"&gt; 5 and &lt;= 10",IF(AND(I456&gt;10,I456&lt;=15),"&gt; 10 and &lt;=15",IF(I456&gt;15,"More than 15","")))))</f>
        <v>n/a</v>
      </c>
      <c r="K456" s="68"/>
      <c r="L456" s="68"/>
    </row>
    <row r="457" spans="1:12" x14ac:dyDescent="0.35">
      <c r="A457" s="1">
        <f>'2. Inputs'!A457</f>
        <v>0</v>
      </c>
      <c r="B457" s="1">
        <f>IF('3. Results'!$C$4="Yes",'2. Inputs'!B457,IF(D457="Yes","",'2. Inputs'!B457))</f>
        <v>0</v>
      </c>
      <c r="C457" s="61" t="b">
        <f t="shared" si="7"/>
        <v>0</v>
      </c>
      <c r="D457" s="61">
        <f>'2. Inputs'!L457</f>
        <v>0</v>
      </c>
      <c r="E457" s="67" t="e">
        <f>IF('2. Inputs'!E457="Hourly rate",'2. Inputs'!H457,'2. Inputs'!G457/52/'2. Inputs'!F457)</f>
        <v>#DIV/0!</v>
      </c>
      <c r="F457" s="63" t="str">
        <f>IF(AND('2. Inputs'!G457=0,'2. Inputs'!H457=0),"",IF('2. Inputs'!E457&lt;&gt;"Hourly rate",'2. Inputs'!G457/('2. Inputs'!F457/'2. Inputs'!$B$3),'2. Inputs'!H457*'2. Inputs'!$B$3*52))</f>
        <v/>
      </c>
      <c r="G457" s="63">
        <f>'2. Inputs'!I457+'2. Inputs'!J457</f>
        <v>0</v>
      </c>
      <c r="H457" s="65" t="e">
        <f>IF('2. Inputs'!D457&gt;0,'2. Inputs'!D457,Calculations!G457+Calculations!F457)</f>
        <v>#VALUE!</v>
      </c>
      <c r="I457" s="66">
        <f ca="1">(TODAY()-'2. Inputs'!K457)/365</f>
        <v>124.95616438356164</v>
      </c>
      <c r="J457" s="1" t="str">
        <f>IF(ISBLANK('2. Inputs'!K457),"n/a",IF(I457&lt;=5,"5 or less",IF(AND(I457&gt;5,I457&lt;=10),"&gt; 5 and &lt;= 10",IF(AND(I457&gt;10,I457&lt;=15),"&gt; 10 and &lt;=15",IF(I457&gt;15,"More than 15","")))))</f>
        <v>n/a</v>
      </c>
      <c r="K457" s="68"/>
      <c r="L457" s="68"/>
    </row>
    <row r="458" spans="1:12" x14ac:dyDescent="0.35">
      <c r="A458" s="1">
        <f>'2. Inputs'!A458</f>
        <v>0</v>
      </c>
      <c r="B458" s="1">
        <f>IF('3. Results'!$C$4="Yes",'2. Inputs'!B458,IF(D458="Yes","",'2. Inputs'!B458))</f>
        <v>0</v>
      </c>
      <c r="C458" s="61" t="b">
        <f t="shared" si="7"/>
        <v>0</v>
      </c>
      <c r="D458" s="61">
        <f>'2. Inputs'!L458</f>
        <v>0</v>
      </c>
      <c r="E458" s="67" t="e">
        <f>IF('2. Inputs'!E458="Hourly rate",'2. Inputs'!H458,'2. Inputs'!G458/52/'2. Inputs'!F458)</f>
        <v>#DIV/0!</v>
      </c>
      <c r="F458" s="63" t="str">
        <f>IF(AND('2. Inputs'!G458=0,'2. Inputs'!H458=0),"",IF('2. Inputs'!E458&lt;&gt;"Hourly rate",'2. Inputs'!G458/('2. Inputs'!F458/'2. Inputs'!$B$3),'2. Inputs'!H458*'2. Inputs'!$B$3*52))</f>
        <v/>
      </c>
      <c r="G458" s="63">
        <f>'2. Inputs'!I458+'2. Inputs'!J458</f>
        <v>0</v>
      </c>
      <c r="H458" s="65" t="e">
        <f>IF('2. Inputs'!D458&gt;0,'2. Inputs'!D458,Calculations!G458+Calculations!F458)</f>
        <v>#VALUE!</v>
      </c>
      <c r="I458" s="66">
        <f ca="1">(TODAY()-'2. Inputs'!K458)/365</f>
        <v>124.95616438356164</v>
      </c>
      <c r="J458" s="1" t="str">
        <f>IF(ISBLANK('2. Inputs'!K458),"n/a",IF(I458&lt;=5,"5 or less",IF(AND(I458&gt;5,I458&lt;=10),"&gt; 5 and &lt;= 10",IF(AND(I458&gt;10,I458&lt;=15),"&gt; 10 and &lt;=15",IF(I458&gt;15,"More than 15","")))))</f>
        <v>n/a</v>
      </c>
      <c r="K458" s="68"/>
      <c r="L458" s="68"/>
    </row>
    <row r="459" spans="1:12" x14ac:dyDescent="0.35">
      <c r="A459" s="1">
        <f>'2. Inputs'!A459</f>
        <v>0</v>
      </c>
      <c r="B459" s="1">
        <f>IF('3. Results'!$C$4="Yes",'2. Inputs'!B459,IF(D459="Yes","",'2. Inputs'!B459))</f>
        <v>0</v>
      </c>
      <c r="C459" s="61" t="b">
        <f t="shared" si="7"/>
        <v>0</v>
      </c>
      <c r="D459" s="61">
        <f>'2. Inputs'!L459</f>
        <v>0</v>
      </c>
      <c r="E459" s="67" t="e">
        <f>IF('2. Inputs'!E459="Hourly rate",'2. Inputs'!H459,'2. Inputs'!G459/52/'2. Inputs'!F459)</f>
        <v>#DIV/0!</v>
      </c>
      <c r="F459" s="63" t="str">
        <f>IF(AND('2. Inputs'!G459=0,'2. Inputs'!H459=0),"",IF('2. Inputs'!E459&lt;&gt;"Hourly rate",'2. Inputs'!G459/('2. Inputs'!F459/'2. Inputs'!$B$3),'2. Inputs'!H459*'2. Inputs'!$B$3*52))</f>
        <v/>
      </c>
      <c r="G459" s="63">
        <f>'2. Inputs'!I459+'2. Inputs'!J459</f>
        <v>0</v>
      </c>
      <c r="H459" s="65" t="e">
        <f>IF('2. Inputs'!D459&gt;0,'2. Inputs'!D459,Calculations!G459+Calculations!F459)</f>
        <v>#VALUE!</v>
      </c>
      <c r="I459" s="66">
        <f ca="1">(TODAY()-'2. Inputs'!K459)/365</f>
        <v>124.95616438356164</v>
      </c>
      <c r="J459" s="1" t="str">
        <f>IF(ISBLANK('2. Inputs'!K459),"n/a",IF(I459&lt;=5,"5 or less",IF(AND(I459&gt;5,I459&lt;=10),"&gt; 5 and &lt;= 10",IF(AND(I459&gt;10,I459&lt;=15),"&gt; 10 and &lt;=15",IF(I459&gt;15,"More than 15","")))))</f>
        <v>n/a</v>
      </c>
      <c r="K459" s="68"/>
      <c r="L459" s="68"/>
    </row>
    <row r="460" spans="1:12" x14ac:dyDescent="0.35">
      <c r="A460" s="1">
        <f>'2. Inputs'!A460</f>
        <v>0</v>
      </c>
      <c r="B460" s="1">
        <f>IF('3. Results'!$C$4="Yes",'2. Inputs'!B460,IF(D460="Yes","",'2. Inputs'!B460))</f>
        <v>0</v>
      </c>
      <c r="C460" s="61" t="b">
        <f t="shared" si="7"/>
        <v>0</v>
      </c>
      <c r="D460" s="61">
        <f>'2. Inputs'!L460</f>
        <v>0</v>
      </c>
      <c r="E460" s="67" t="e">
        <f>IF('2. Inputs'!E460="Hourly rate",'2. Inputs'!H460,'2. Inputs'!G460/52/'2. Inputs'!F460)</f>
        <v>#DIV/0!</v>
      </c>
      <c r="F460" s="63" t="str">
        <f>IF(AND('2. Inputs'!G460=0,'2. Inputs'!H460=0),"",IF('2. Inputs'!E460&lt;&gt;"Hourly rate",'2. Inputs'!G460/('2. Inputs'!F460/'2. Inputs'!$B$3),'2. Inputs'!H460*'2. Inputs'!$B$3*52))</f>
        <v/>
      </c>
      <c r="G460" s="63">
        <f>'2. Inputs'!I460+'2. Inputs'!J460</f>
        <v>0</v>
      </c>
      <c r="H460" s="65" t="e">
        <f>IF('2. Inputs'!D460&gt;0,'2. Inputs'!D460,Calculations!G460+Calculations!F460)</f>
        <v>#VALUE!</v>
      </c>
      <c r="I460" s="66">
        <f ca="1">(TODAY()-'2. Inputs'!K460)/365</f>
        <v>124.95616438356164</v>
      </c>
      <c r="J460" s="1" t="str">
        <f>IF(ISBLANK('2. Inputs'!K460),"n/a",IF(I460&lt;=5,"5 or less",IF(AND(I460&gt;5,I460&lt;=10),"&gt; 5 and &lt;= 10",IF(AND(I460&gt;10,I460&lt;=15),"&gt; 10 and &lt;=15",IF(I460&gt;15,"More than 15","")))))</f>
        <v>n/a</v>
      </c>
      <c r="K460" s="68"/>
      <c r="L460" s="68"/>
    </row>
    <row r="461" spans="1:12" x14ac:dyDescent="0.35">
      <c r="A461" s="1">
        <f>'2. Inputs'!A461</f>
        <v>0</v>
      </c>
      <c r="B461" s="1">
        <f>IF('3. Results'!$C$4="Yes",'2. Inputs'!B461,IF(D461="Yes","",'2. Inputs'!B461))</f>
        <v>0</v>
      </c>
      <c r="C461" s="61" t="b">
        <f t="shared" si="7"/>
        <v>0</v>
      </c>
      <c r="D461" s="61">
        <f>'2. Inputs'!L461</f>
        <v>0</v>
      </c>
      <c r="E461" s="67" t="e">
        <f>IF('2. Inputs'!E461="Hourly rate",'2. Inputs'!H461,'2. Inputs'!G461/52/'2. Inputs'!F461)</f>
        <v>#DIV/0!</v>
      </c>
      <c r="F461" s="63" t="str">
        <f>IF(AND('2. Inputs'!G461=0,'2. Inputs'!H461=0),"",IF('2. Inputs'!E461&lt;&gt;"Hourly rate",'2. Inputs'!G461/('2. Inputs'!F461/'2. Inputs'!$B$3),'2. Inputs'!H461*'2. Inputs'!$B$3*52))</f>
        <v/>
      </c>
      <c r="G461" s="63">
        <f>'2. Inputs'!I461+'2. Inputs'!J461</f>
        <v>0</v>
      </c>
      <c r="H461" s="65" t="e">
        <f>IF('2. Inputs'!D461&gt;0,'2. Inputs'!D461,Calculations!G461+Calculations!F461)</f>
        <v>#VALUE!</v>
      </c>
      <c r="I461" s="66">
        <f ca="1">(TODAY()-'2. Inputs'!K461)/365</f>
        <v>124.95616438356164</v>
      </c>
      <c r="J461" s="1" t="str">
        <f>IF(ISBLANK('2. Inputs'!K461),"n/a",IF(I461&lt;=5,"5 or less",IF(AND(I461&gt;5,I461&lt;=10),"&gt; 5 and &lt;= 10",IF(AND(I461&gt;10,I461&lt;=15),"&gt; 10 and &lt;=15",IF(I461&gt;15,"More than 15","")))))</f>
        <v>n/a</v>
      </c>
      <c r="K461" s="68"/>
      <c r="L461" s="68"/>
    </row>
    <row r="462" spans="1:12" x14ac:dyDescent="0.35">
      <c r="A462" s="1">
        <f>'2. Inputs'!A462</f>
        <v>0</v>
      </c>
      <c r="B462" s="1">
        <f>IF('3. Results'!$C$4="Yes",'2. Inputs'!B462,IF(D462="Yes","",'2. Inputs'!B462))</f>
        <v>0</v>
      </c>
      <c r="C462" s="61" t="b">
        <f t="shared" si="7"/>
        <v>0</v>
      </c>
      <c r="D462" s="61">
        <f>'2. Inputs'!L462</f>
        <v>0</v>
      </c>
      <c r="E462" s="67" t="e">
        <f>IF('2. Inputs'!E462="Hourly rate",'2. Inputs'!H462,'2. Inputs'!G462/52/'2. Inputs'!F462)</f>
        <v>#DIV/0!</v>
      </c>
      <c r="F462" s="63" t="str">
        <f>IF(AND('2. Inputs'!G462=0,'2. Inputs'!H462=0),"",IF('2. Inputs'!E462&lt;&gt;"Hourly rate",'2. Inputs'!G462/('2. Inputs'!F462/'2. Inputs'!$B$3),'2. Inputs'!H462*'2. Inputs'!$B$3*52))</f>
        <v/>
      </c>
      <c r="G462" s="63">
        <f>'2. Inputs'!I462+'2. Inputs'!J462</f>
        <v>0</v>
      </c>
      <c r="H462" s="65" t="e">
        <f>IF('2. Inputs'!D462&gt;0,'2. Inputs'!D462,Calculations!G462+Calculations!F462)</f>
        <v>#VALUE!</v>
      </c>
      <c r="I462" s="66">
        <f ca="1">(TODAY()-'2. Inputs'!K462)/365</f>
        <v>124.95616438356164</v>
      </c>
      <c r="J462" s="1" t="str">
        <f>IF(ISBLANK('2. Inputs'!K462),"n/a",IF(I462&lt;=5,"5 or less",IF(AND(I462&gt;5,I462&lt;=10),"&gt; 5 and &lt;= 10",IF(AND(I462&gt;10,I462&lt;=15),"&gt; 10 and &lt;=15",IF(I462&gt;15,"More than 15","")))))</f>
        <v>n/a</v>
      </c>
      <c r="K462" s="68"/>
      <c r="L462" s="68"/>
    </row>
    <row r="463" spans="1:12" x14ac:dyDescent="0.35">
      <c r="A463" s="1">
        <f>'2. Inputs'!A463</f>
        <v>0</v>
      </c>
      <c r="B463" s="1">
        <f>IF('3. Results'!$C$4="Yes",'2. Inputs'!B463,IF(D463="Yes","",'2. Inputs'!B463))</f>
        <v>0</v>
      </c>
      <c r="C463" s="61" t="b">
        <f t="shared" si="7"/>
        <v>0</v>
      </c>
      <c r="D463" s="61">
        <f>'2. Inputs'!L463</f>
        <v>0</v>
      </c>
      <c r="E463" s="67" t="e">
        <f>IF('2. Inputs'!E463="Hourly rate",'2. Inputs'!H463,'2. Inputs'!G463/52/'2. Inputs'!F463)</f>
        <v>#DIV/0!</v>
      </c>
      <c r="F463" s="63" t="str">
        <f>IF(AND('2. Inputs'!G463=0,'2. Inputs'!H463=0),"",IF('2. Inputs'!E463&lt;&gt;"Hourly rate",'2. Inputs'!G463/('2. Inputs'!F463/'2. Inputs'!$B$3),'2. Inputs'!H463*'2. Inputs'!$B$3*52))</f>
        <v/>
      </c>
      <c r="G463" s="63">
        <f>'2. Inputs'!I463+'2. Inputs'!J463</f>
        <v>0</v>
      </c>
      <c r="H463" s="65" t="e">
        <f>IF('2. Inputs'!D463&gt;0,'2. Inputs'!D463,Calculations!G463+Calculations!F463)</f>
        <v>#VALUE!</v>
      </c>
      <c r="I463" s="66">
        <f ca="1">(TODAY()-'2. Inputs'!K463)/365</f>
        <v>124.95616438356164</v>
      </c>
      <c r="J463" s="1" t="str">
        <f>IF(ISBLANK('2. Inputs'!K463),"n/a",IF(I463&lt;=5,"5 or less",IF(AND(I463&gt;5,I463&lt;=10),"&gt; 5 and &lt;= 10",IF(AND(I463&gt;10,I463&lt;=15),"&gt; 10 and &lt;=15",IF(I463&gt;15,"More than 15","")))))</f>
        <v>n/a</v>
      </c>
      <c r="K463" s="68"/>
      <c r="L463" s="68"/>
    </row>
    <row r="464" spans="1:12" x14ac:dyDescent="0.35">
      <c r="A464" s="1">
        <f>'2. Inputs'!A464</f>
        <v>0</v>
      </c>
      <c r="B464" s="1">
        <f>IF('3. Results'!$C$4="Yes",'2. Inputs'!B464,IF(D464="Yes","",'2. Inputs'!B464))</f>
        <v>0</v>
      </c>
      <c r="C464" s="61" t="b">
        <f t="shared" si="7"/>
        <v>0</v>
      </c>
      <c r="D464" s="61">
        <f>'2. Inputs'!L464</f>
        <v>0</v>
      </c>
      <c r="E464" s="67" t="e">
        <f>IF('2. Inputs'!E464="Hourly rate",'2. Inputs'!H464,'2. Inputs'!G464/52/'2. Inputs'!F464)</f>
        <v>#DIV/0!</v>
      </c>
      <c r="F464" s="63" t="str">
        <f>IF(AND('2. Inputs'!G464=0,'2. Inputs'!H464=0),"",IF('2. Inputs'!E464&lt;&gt;"Hourly rate",'2. Inputs'!G464/('2. Inputs'!F464/'2. Inputs'!$B$3),'2. Inputs'!H464*'2. Inputs'!$B$3*52))</f>
        <v/>
      </c>
      <c r="G464" s="63">
        <f>'2. Inputs'!I464+'2. Inputs'!J464</f>
        <v>0</v>
      </c>
      <c r="H464" s="65" t="e">
        <f>IF('2. Inputs'!D464&gt;0,'2. Inputs'!D464,Calculations!G464+Calculations!F464)</f>
        <v>#VALUE!</v>
      </c>
      <c r="I464" s="66">
        <f ca="1">(TODAY()-'2. Inputs'!K464)/365</f>
        <v>124.95616438356164</v>
      </c>
      <c r="J464" s="1" t="str">
        <f>IF(ISBLANK('2. Inputs'!K464),"n/a",IF(I464&lt;=5,"5 or less",IF(AND(I464&gt;5,I464&lt;=10),"&gt; 5 and &lt;= 10",IF(AND(I464&gt;10,I464&lt;=15),"&gt; 10 and &lt;=15",IF(I464&gt;15,"More than 15","")))))</f>
        <v>n/a</v>
      </c>
      <c r="K464" s="68"/>
      <c r="L464" s="68"/>
    </row>
    <row r="465" spans="1:12" x14ac:dyDescent="0.35">
      <c r="A465" s="1">
        <f>'2. Inputs'!A465</f>
        <v>0</v>
      </c>
      <c r="B465" s="1">
        <f>IF('3. Results'!$C$4="Yes",'2. Inputs'!B465,IF(D465="Yes","",'2. Inputs'!B465))</f>
        <v>0</v>
      </c>
      <c r="C465" s="61" t="b">
        <f t="shared" si="7"/>
        <v>0</v>
      </c>
      <c r="D465" s="61">
        <f>'2. Inputs'!L465</f>
        <v>0</v>
      </c>
      <c r="E465" s="67" t="e">
        <f>IF('2. Inputs'!E465="Hourly rate",'2. Inputs'!H465,'2. Inputs'!G465/52/'2. Inputs'!F465)</f>
        <v>#DIV/0!</v>
      </c>
      <c r="F465" s="63" t="str">
        <f>IF(AND('2. Inputs'!G465=0,'2. Inputs'!H465=0),"",IF('2. Inputs'!E465&lt;&gt;"Hourly rate",'2. Inputs'!G465/('2. Inputs'!F465/'2. Inputs'!$B$3),'2. Inputs'!H465*'2. Inputs'!$B$3*52))</f>
        <v/>
      </c>
      <c r="G465" s="63">
        <f>'2. Inputs'!I465+'2. Inputs'!J465</f>
        <v>0</v>
      </c>
      <c r="H465" s="65" t="e">
        <f>IF('2. Inputs'!D465&gt;0,'2. Inputs'!D465,Calculations!G465+Calculations!F465)</f>
        <v>#VALUE!</v>
      </c>
      <c r="I465" s="66">
        <f ca="1">(TODAY()-'2. Inputs'!K465)/365</f>
        <v>124.95616438356164</v>
      </c>
      <c r="J465" s="1" t="str">
        <f>IF(ISBLANK('2. Inputs'!K465),"n/a",IF(I465&lt;=5,"5 or less",IF(AND(I465&gt;5,I465&lt;=10),"&gt; 5 and &lt;= 10",IF(AND(I465&gt;10,I465&lt;=15),"&gt; 10 and &lt;=15",IF(I465&gt;15,"More than 15","")))))</f>
        <v>n/a</v>
      </c>
      <c r="K465" s="68"/>
      <c r="L465" s="68"/>
    </row>
    <row r="466" spans="1:12" x14ac:dyDescent="0.35">
      <c r="A466" s="1">
        <f>'2. Inputs'!A466</f>
        <v>0</v>
      </c>
      <c r="B466" s="1">
        <f>IF('3. Results'!$C$4="Yes",'2. Inputs'!B466,IF(D466="Yes","",'2. Inputs'!B466))</f>
        <v>0</v>
      </c>
      <c r="C466" s="61" t="b">
        <f t="shared" si="7"/>
        <v>0</v>
      </c>
      <c r="D466" s="61">
        <f>'2. Inputs'!L466</f>
        <v>0</v>
      </c>
      <c r="E466" s="67" t="e">
        <f>IF('2. Inputs'!E466="Hourly rate",'2. Inputs'!H466,'2. Inputs'!G466/52/'2. Inputs'!F466)</f>
        <v>#DIV/0!</v>
      </c>
      <c r="F466" s="63" t="str">
        <f>IF(AND('2. Inputs'!G466=0,'2. Inputs'!H466=0),"",IF('2. Inputs'!E466&lt;&gt;"Hourly rate",'2. Inputs'!G466/('2. Inputs'!F466/'2. Inputs'!$B$3),'2. Inputs'!H466*'2. Inputs'!$B$3*52))</f>
        <v/>
      </c>
      <c r="G466" s="63">
        <f>'2. Inputs'!I466+'2. Inputs'!J466</f>
        <v>0</v>
      </c>
      <c r="H466" s="65" t="e">
        <f>IF('2. Inputs'!D466&gt;0,'2. Inputs'!D466,Calculations!G466+Calculations!F466)</f>
        <v>#VALUE!</v>
      </c>
      <c r="I466" s="66">
        <f ca="1">(TODAY()-'2. Inputs'!K466)/365</f>
        <v>124.95616438356164</v>
      </c>
      <c r="J466" s="1" t="str">
        <f>IF(ISBLANK('2. Inputs'!K466),"n/a",IF(I466&lt;=5,"5 or less",IF(AND(I466&gt;5,I466&lt;=10),"&gt; 5 and &lt;= 10",IF(AND(I466&gt;10,I466&lt;=15),"&gt; 10 and &lt;=15",IF(I466&gt;15,"More than 15","")))))</f>
        <v>n/a</v>
      </c>
      <c r="K466" s="68"/>
      <c r="L466" s="68"/>
    </row>
    <row r="467" spans="1:12" x14ac:dyDescent="0.35">
      <c r="A467" s="1">
        <f>'2. Inputs'!A467</f>
        <v>0</v>
      </c>
      <c r="B467" s="1">
        <f>IF('3. Results'!$C$4="Yes",'2. Inputs'!B467,IF(D467="Yes","",'2. Inputs'!B467))</f>
        <v>0</v>
      </c>
      <c r="C467" s="61" t="b">
        <f t="shared" si="7"/>
        <v>0</v>
      </c>
      <c r="D467" s="61">
        <f>'2. Inputs'!L467</f>
        <v>0</v>
      </c>
      <c r="E467" s="67" t="e">
        <f>IF('2. Inputs'!E467="Hourly rate",'2. Inputs'!H467,'2. Inputs'!G467/52/'2. Inputs'!F467)</f>
        <v>#DIV/0!</v>
      </c>
      <c r="F467" s="63" t="str">
        <f>IF(AND('2. Inputs'!G467=0,'2. Inputs'!H467=0),"",IF('2. Inputs'!E467&lt;&gt;"Hourly rate",'2. Inputs'!G467/('2. Inputs'!F467/'2. Inputs'!$B$3),'2. Inputs'!H467*'2. Inputs'!$B$3*52))</f>
        <v/>
      </c>
      <c r="G467" s="63">
        <f>'2. Inputs'!I467+'2. Inputs'!J467</f>
        <v>0</v>
      </c>
      <c r="H467" s="65" t="e">
        <f>IF('2. Inputs'!D467&gt;0,'2. Inputs'!D467,Calculations!G467+Calculations!F467)</f>
        <v>#VALUE!</v>
      </c>
      <c r="I467" s="66">
        <f ca="1">(TODAY()-'2. Inputs'!K467)/365</f>
        <v>124.95616438356164</v>
      </c>
      <c r="J467" s="1" t="str">
        <f>IF(ISBLANK('2. Inputs'!K467),"n/a",IF(I467&lt;=5,"5 or less",IF(AND(I467&gt;5,I467&lt;=10),"&gt; 5 and &lt;= 10",IF(AND(I467&gt;10,I467&lt;=15),"&gt; 10 and &lt;=15",IF(I467&gt;15,"More than 15","")))))</f>
        <v>n/a</v>
      </c>
      <c r="K467" s="68"/>
      <c r="L467" s="68"/>
    </row>
    <row r="468" spans="1:12" x14ac:dyDescent="0.35">
      <c r="A468" s="1">
        <f>'2. Inputs'!A468</f>
        <v>0</v>
      </c>
      <c r="B468" s="1">
        <f>IF('3. Results'!$C$4="Yes",'2. Inputs'!B468,IF(D468="Yes","",'2. Inputs'!B468))</f>
        <v>0</v>
      </c>
      <c r="C468" s="61" t="b">
        <f t="shared" si="7"/>
        <v>0</v>
      </c>
      <c r="D468" s="61">
        <f>'2. Inputs'!L468</f>
        <v>0</v>
      </c>
      <c r="E468" s="67" t="e">
        <f>IF('2. Inputs'!E468="Hourly rate",'2. Inputs'!H468,'2. Inputs'!G468/52/'2. Inputs'!F468)</f>
        <v>#DIV/0!</v>
      </c>
      <c r="F468" s="63" t="str">
        <f>IF(AND('2. Inputs'!G468=0,'2. Inputs'!H468=0),"",IF('2. Inputs'!E468&lt;&gt;"Hourly rate",'2. Inputs'!G468/('2. Inputs'!F468/'2. Inputs'!$B$3),'2. Inputs'!H468*'2. Inputs'!$B$3*52))</f>
        <v/>
      </c>
      <c r="G468" s="63">
        <f>'2. Inputs'!I468+'2. Inputs'!J468</f>
        <v>0</v>
      </c>
      <c r="H468" s="65" t="e">
        <f>IF('2. Inputs'!D468&gt;0,'2. Inputs'!D468,Calculations!G468+Calculations!F468)</f>
        <v>#VALUE!</v>
      </c>
      <c r="I468" s="66">
        <f ca="1">(TODAY()-'2. Inputs'!K468)/365</f>
        <v>124.95616438356164</v>
      </c>
      <c r="J468" s="1" t="str">
        <f>IF(ISBLANK('2. Inputs'!K468),"n/a",IF(I468&lt;=5,"5 or less",IF(AND(I468&gt;5,I468&lt;=10),"&gt; 5 and &lt;= 10",IF(AND(I468&gt;10,I468&lt;=15),"&gt; 10 and &lt;=15",IF(I468&gt;15,"More than 15","")))))</f>
        <v>n/a</v>
      </c>
      <c r="K468" s="68"/>
      <c r="L468" s="68"/>
    </row>
    <row r="469" spans="1:12" x14ac:dyDescent="0.35">
      <c r="A469" s="1">
        <f>'2. Inputs'!A469</f>
        <v>0</v>
      </c>
      <c r="B469" s="1">
        <f>IF('3. Results'!$C$4="Yes",'2. Inputs'!B469,IF(D469="Yes","",'2. Inputs'!B469))</f>
        <v>0</v>
      </c>
      <c r="C469" s="61" t="b">
        <f t="shared" si="7"/>
        <v>0</v>
      </c>
      <c r="D469" s="61">
        <f>'2. Inputs'!L469</f>
        <v>0</v>
      </c>
      <c r="E469" s="67" t="e">
        <f>IF('2. Inputs'!E469="Hourly rate",'2. Inputs'!H469,'2. Inputs'!G469/52/'2. Inputs'!F469)</f>
        <v>#DIV/0!</v>
      </c>
      <c r="F469" s="63" t="str">
        <f>IF(AND('2. Inputs'!G469=0,'2. Inputs'!H469=0),"",IF('2. Inputs'!E469&lt;&gt;"Hourly rate",'2. Inputs'!G469/('2. Inputs'!F469/'2. Inputs'!$B$3),'2. Inputs'!H469*'2. Inputs'!$B$3*52))</f>
        <v/>
      </c>
      <c r="G469" s="63">
        <f>'2. Inputs'!I469+'2. Inputs'!J469</f>
        <v>0</v>
      </c>
      <c r="H469" s="65" t="e">
        <f>IF('2. Inputs'!D469&gt;0,'2. Inputs'!D469,Calculations!G469+Calculations!F469)</f>
        <v>#VALUE!</v>
      </c>
      <c r="I469" s="66">
        <f ca="1">(TODAY()-'2. Inputs'!K469)/365</f>
        <v>124.95616438356164</v>
      </c>
      <c r="J469" s="1" t="str">
        <f>IF(ISBLANK('2. Inputs'!K469),"n/a",IF(I469&lt;=5,"5 or less",IF(AND(I469&gt;5,I469&lt;=10),"&gt; 5 and &lt;= 10",IF(AND(I469&gt;10,I469&lt;=15),"&gt; 10 and &lt;=15",IF(I469&gt;15,"More than 15","")))))</f>
        <v>n/a</v>
      </c>
      <c r="K469" s="68"/>
      <c r="L469" s="68"/>
    </row>
    <row r="470" spans="1:12" x14ac:dyDescent="0.35">
      <c r="A470" s="1">
        <f>'2. Inputs'!A470</f>
        <v>0</v>
      </c>
      <c r="B470" s="1">
        <f>IF('3. Results'!$C$4="Yes",'2. Inputs'!B470,IF(D470="Yes","",'2. Inputs'!B470))</f>
        <v>0</v>
      </c>
      <c r="C470" s="61" t="b">
        <f t="shared" si="7"/>
        <v>0</v>
      </c>
      <c r="D470" s="61">
        <f>'2. Inputs'!L470</f>
        <v>0</v>
      </c>
      <c r="E470" s="67" t="e">
        <f>IF('2. Inputs'!E470="Hourly rate",'2. Inputs'!H470,'2. Inputs'!G470/52/'2. Inputs'!F470)</f>
        <v>#DIV/0!</v>
      </c>
      <c r="F470" s="63" t="str">
        <f>IF(AND('2. Inputs'!G470=0,'2. Inputs'!H470=0),"",IF('2. Inputs'!E470&lt;&gt;"Hourly rate",'2. Inputs'!G470/('2. Inputs'!F470/'2. Inputs'!$B$3),'2. Inputs'!H470*'2. Inputs'!$B$3*52))</f>
        <v/>
      </c>
      <c r="G470" s="63">
        <f>'2. Inputs'!I470+'2. Inputs'!J470</f>
        <v>0</v>
      </c>
      <c r="H470" s="65" t="e">
        <f>IF('2. Inputs'!D470&gt;0,'2. Inputs'!D470,Calculations!G470+Calculations!F470)</f>
        <v>#VALUE!</v>
      </c>
      <c r="I470" s="66">
        <f ca="1">(TODAY()-'2. Inputs'!K470)/365</f>
        <v>124.95616438356164</v>
      </c>
      <c r="J470" s="1" t="str">
        <f>IF(ISBLANK('2. Inputs'!K470),"n/a",IF(I470&lt;=5,"5 or less",IF(AND(I470&gt;5,I470&lt;=10),"&gt; 5 and &lt;= 10",IF(AND(I470&gt;10,I470&lt;=15),"&gt; 10 and &lt;=15",IF(I470&gt;15,"More than 15","")))))</f>
        <v>n/a</v>
      </c>
      <c r="K470" s="68"/>
      <c r="L470" s="68"/>
    </row>
    <row r="471" spans="1:12" x14ac:dyDescent="0.35">
      <c r="A471" s="1">
        <f>'2. Inputs'!A471</f>
        <v>0</v>
      </c>
      <c r="B471" s="1">
        <f>IF('3. Results'!$C$4="Yes",'2. Inputs'!B471,IF(D471="Yes","",'2. Inputs'!B471))</f>
        <v>0</v>
      </c>
      <c r="C471" s="61" t="b">
        <f t="shared" si="7"/>
        <v>0</v>
      </c>
      <c r="D471" s="61">
        <f>'2. Inputs'!L471</f>
        <v>0</v>
      </c>
      <c r="E471" s="67" t="e">
        <f>IF('2. Inputs'!E471="Hourly rate",'2. Inputs'!H471,'2. Inputs'!G471/52/'2. Inputs'!F471)</f>
        <v>#DIV/0!</v>
      </c>
      <c r="F471" s="63" t="str">
        <f>IF(AND('2. Inputs'!G471=0,'2. Inputs'!H471=0),"",IF('2. Inputs'!E471&lt;&gt;"Hourly rate",'2. Inputs'!G471/('2. Inputs'!F471/'2. Inputs'!$B$3),'2. Inputs'!H471*'2. Inputs'!$B$3*52))</f>
        <v/>
      </c>
      <c r="G471" s="63">
        <f>'2. Inputs'!I471+'2. Inputs'!J471</f>
        <v>0</v>
      </c>
      <c r="H471" s="65" t="e">
        <f>IF('2. Inputs'!D471&gt;0,'2. Inputs'!D471,Calculations!G471+Calculations!F471)</f>
        <v>#VALUE!</v>
      </c>
      <c r="I471" s="66">
        <f ca="1">(TODAY()-'2. Inputs'!K471)/365</f>
        <v>124.95616438356164</v>
      </c>
      <c r="J471" s="1" t="str">
        <f>IF(ISBLANK('2. Inputs'!K471),"n/a",IF(I471&lt;=5,"5 or less",IF(AND(I471&gt;5,I471&lt;=10),"&gt; 5 and &lt;= 10",IF(AND(I471&gt;10,I471&lt;=15),"&gt; 10 and &lt;=15",IF(I471&gt;15,"More than 15","")))))</f>
        <v>n/a</v>
      </c>
      <c r="K471" s="68"/>
      <c r="L471" s="68"/>
    </row>
    <row r="472" spans="1:12" x14ac:dyDescent="0.35">
      <c r="A472" s="1">
        <f>'2. Inputs'!A472</f>
        <v>0</v>
      </c>
      <c r="B472" s="1">
        <f>IF('3. Results'!$C$4="Yes",'2. Inputs'!B472,IF(D472="Yes","",'2. Inputs'!B472))</f>
        <v>0</v>
      </c>
      <c r="C472" s="61" t="b">
        <f t="shared" si="7"/>
        <v>0</v>
      </c>
      <c r="D472" s="61">
        <f>'2. Inputs'!L472</f>
        <v>0</v>
      </c>
      <c r="E472" s="67" t="e">
        <f>IF('2. Inputs'!E472="Hourly rate",'2. Inputs'!H472,'2. Inputs'!G472/52/'2. Inputs'!F472)</f>
        <v>#DIV/0!</v>
      </c>
      <c r="F472" s="63" t="str">
        <f>IF(AND('2. Inputs'!G472=0,'2. Inputs'!H472=0),"",IF('2. Inputs'!E472&lt;&gt;"Hourly rate",'2. Inputs'!G472/('2. Inputs'!F472/'2. Inputs'!$B$3),'2. Inputs'!H472*'2. Inputs'!$B$3*52))</f>
        <v/>
      </c>
      <c r="G472" s="63">
        <f>'2. Inputs'!I472+'2. Inputs'!J472</f>
        <v>0</v>
      </c>
      <c r="H472" s="65" t="e">
        <f>IF('2. Inputs'!D472&gt;0,'2. Inputs'!D472,Calculations!G472+Calculations!F472)</f>
        <v>#VALUE!</v>
      </c>
      <c r="I472" s="66">
        <f ca="1">(TODAY()-'2. Inputs'!K472)/365</f>
        <v>124.95616438356164</v>
      </c>
      <c r="J472" s="1" t="str">
        <f>IF(ISBLANK('2. Inputs'!K472),"n/a",IF(I472&lt;=5,"5 or less",IF(AND(I472&gt;5,I472&lt;=10),"&gt; 5 and &lt;= 10",IF(AND(I472&gt;10,I472&lt;=15),"&gt; 10 and &lt;=15",IF(I472&gt;15,"More than 15","")))))</f>
        <v>n/a</v>
      </c>
      <c r="K472" s="68"/>
      <c r="L472" s="68"/>
    </row>
    <row r="473" spans="1:12" x14ac:dyDescent="0.35">
      <c r="A473" s="1">
        <f>'2. Inputs'!A473</f>
        <v>0</v>
      </c>
      <c r="B473" s="1">
        <f>IF('3. Results'!$C$4="Yes",'2. Inputs'!B473,IF(D473="Yes","",'2. Inputs'!B473))</f>
        <v>0</v>
      </c>
      <c r="C473" s="61" t="b">
        <f t="shared" si="7"/>
        <v>0</v>
      </c>
      <c r="D473" s="61">
        <f>'2. Inputs'!L473</f>
        <v>0</v>
      </c>
      <c r="E473" s="67" t="e">
        <f>IF('2. Inputs'!E473="Hourly rate",'2. Inputs'!H473,'2. Inputs'!G473/52/'2. Inputs'!F473)</f>
        <v>#DIV/0!</v>
      </c>
      <c r="F473" s="63" t="str">
        <f>IF(AND('2. Inputs'!G473=0,'2. Inputs'!H473=0),"",IF('2. Inputs'!E473&lt;&gt;"Hourly rate",'2. Inputs'!G473/('2. Inputs'!F473/'2. Inputs'!$B$3),'2. Inputs'!H473*'2. Inputs'!$B$3*52))</f>
        <v/>
      </c>
      <c r="G473" s="63">
        <f>'2. Inputs'!I473+'2. Inputs'!J473</f>
        <v>0</v>
      </c>
      <c r="H473" s="65" t="e">
        <f>IF('2. Inputs'!D473&gt;0,'2. Inputs'!D473,Calculations!G473+Calculations!F473)</f>
        <v>#VALUE!</v>
      </c>
      <c r="I473" s="66">
        <f ca="1">(TODAY()-'2. Inputs'!K473)/365</f>
        <v>124.95616438356164</v>
      </c>
      <c r="J473" s="1" t="str">
        <f>IF(ISBLANK('2. Inputs'!K473),"n/a",IF(I473&lt;=5,"5 or less",IF(AND(I473&gt;5,I473&lt;=10),"&gt; 5 and &lt;= 10",IF(AND(I473&gt;10,I473&lt;=15),"&gt; 10 and &lt;=15",IF(I473&gt;15,"More than 15","")))))</f>
        <v>n/a</v>
      </c>
      <c r="K473" s="68"/>
      <c r="L473" s="68"/>
    </row>
    <row r="474" spans="1:12" x14ac:dyDescent="0.35">
      <c r="A474" s="1">
        <f>'2. Inputs'!A474</f>
        <v>0</v>
      </c>
      <c r="B474" s="1">
        <f>IF('3. Results'!$C$4="Yes",'2. Inputs'!B474,IF(D474="Yes","",'2. Inputs'!B474))</f>
        <v>0</v>
      </c>
      <c r="C474" s="61" t="b">
        <f t="shared" si="7"/>
        <v>0</v>
      </c>
      <c r="D474" s="61">
        <f>'2. Inputs'!L474</f>
        <v>0</v>
      </c>
      <c r="E474" s="67" t="e">
        <f>IF('2. Inputs'!E474="Hourly rate",'2. Inputs'!H474,'2. Inputs'!G474/52/'2. Inputs'!F474)</f>
        <v>#DIV/0!</v>
      </c>
      <c r="F474" s="63" t="str">
        <f>IF(AND('2. Inputs'!G474=0,'2. Inputs'!H474=0),"",IF('2. Inputs'!E474&lt;&gt;"Hourly rate",'2. Inputs'!G474/('2. Inputs'!F474/'2. Inputs'!$B$3),'2. Inputs'!H474*'2. Inputs'!$B$3*52))</f>
        <v/>
      </c>
      <c r="G474" s="63">
        <f>'2. Inputs'!I474+'2. Inputs'!J474</f>
        <v>0</v>
      </c>
      <c r="H474" s="65" t="e">
        <f>IF('2. Inputs'!D474&gt;0,'2. Inputs'!D474,Calculations!G474+Calculations!F474)</f>
        <v>#VALUE!</v>
      </c>
      <c r="I474" s="66">
        <f ca="1">(TODAY()-'2. Inputs'!K474)/365</f>
        <v>124.95616438356164</v>
      </c>
      <c r="J474" s="1" t="str">
        <f>IF(ISBLANK('2. Inputs'!K474),"n/a",IF(I474&lt;=5,"5 or less",IF(AND(I474&gt;5,I474&lt;=10),"&gt; 5 and &lt;= 10",IF(AND(I474&gt;10,I474&lt;=15),"&gt; 10 and &lt;=15",IF(I474&gt;15,"More than 15","")))))</f>
        <v>n/a</v>
      </c>
      <c r="K474" s="68"/>
      <c r="L474" s="68"/>
    </row>
    <row r="475" spans="1:12" x14ac:dyDescent="0.35">
      <c r="A475" s="1">
        <f>'2. Inputs'!A475</f>
        <v>0</v>
      </c>
      <c r="B475" s="1">
        <f>IF('3. Results'!$C$4="Yes",'2. Inputs'!B475,IF(D475="Yes","",'2. Inputs'!B475))</f>
        <v>0</v>
      </c>
      <c r="C475" s="61" t="b">
        <f t="shared" si="7"/>
        <v>0</v>
      </c>
      <c r="D475" s="61">
        <f>'2. Inputs'!L475</f>
        <v>0</v>
      </c>
      <c r="E475" s="67" t="e">
        <f>IF('2. Inputs'!E475="Hourly rate",'2. Inputs'!H475,'2. Inputs'!G475/52/'2. Inputs'!F475)</f>
        <v>#DIV/0!</v>
      </c>
      <c r="F475" s="63" t="str">
        <f>IF(AND('2. Inputs'!G475=0,'2. Inputs'!H475=0),"",IF('2. Inputs'!E475&lt;&gt;"Hourly rate",'2. Inputs'!G475/('2. Inputs'!F475/'2. Inputs'!$B$3),'2. Inputs'!H475*'2. Inputs'!$B$3*52))</f>
        <v/>
      </c>
      <c r="G475" s="63">
        <f>'2. Inputs'!I475+'2. Inputs'!J475</f>
        <v>0</v>
      </c>
      <c r="H475" s="65" t="e">
        <f>IF('2. Inputs'!D475&gt;0,'2. Inputs'!D475,Calculations!G475+Calculations!F475)</f>
        <v>#VALUE!</v>
      </c>
      <c r="I475" s="66">
        <f ca="1">(TODAY()-'2. Inputs'!K475)/365</f>
        <v>124.95616438356164</v>
      </c>
      <c r="J475" s="1" t="str">
        <f>IF(ISBLANK('2. Inputs'!K475),"n/a",IF(I475&lt;=5,"5 or less",IF(AND(I475&gt;5,I475&lt;=10),"&gt; 5 and &lt;= 10",IF(AND(I475&gt;10,I475&lt;=15),"&gt; 10 and &lt;=15",IF(I475&gt;15,"More than 15","")))))</f>
        <v>n/a</v>
      </c>
      <c r="K475" s="68"/>
      <c r="L475" s="68"/>
    </row>
    <row r="476" spans="1:12" x14ac:dyDescent="0.35">
      <c r="A476" s="1">
        <f>'2. Inputs'!A476</f>
        <v>0</v>
      </c>
      <c r="B476" s="1">
        <f>IF('3. Results'!$C$4="Yes",'2. Inputs'!B476,IF(D476="Yes","",'2. Inputs'!B476))</f>
        <v>0</v>
      </c>
      <c r="C476" s="61" t="b">
        <f t="shared" si="7"/>
        <v>0</v>
      </c>
      <c r="D476" s="61">
        <f>'2. Inputs'!L476</f>
        <v>0</v>
      </c>
      <c r="E476" s="67" t="e">
        <f>IF('2. Inputs'!E476="Hourly rate",'2. Inputs'!H476,'2. Inputs'!G476/52/'2. Inputs'!F476)</f>
        <v>#DIV/0!</v>
      </c>
      <c r="F476" s="63" t="str">
        <f>IF(AND('2. Inputs'!G476=0,'2. Inputs'!H476=0),"",IF('2. Inputs'!E476&lt;&gt;"Hourly rate",'2. Inputs'!G476/('2. Inputs'!F476/'2. Inputs'!$B$3),'2. Inputs'!H476*'2. Inputs'!$B$3*52))</f>
        <v/>
      </c>
      <c r="G476" s="63">
        <f>'2. Inputs'!I476+'2. Inputs'!J476</f>
        <v>0</v>
      </c>
      <c r="H476" s="65" t="e">
        <f>IF('2. Inputs'!D476&gt;0,'2. Inputs'!D476,Calculations!G476+Calculations!F476)</f>
        <v>#VALUE!</v>
      </c>
      <c r="I476" s="66">
        <f ca="1">(TODAY()-'2. Inputs'!K476)/365</f>
        <v>124.95616438356164</v>
      </c>
      <c r="J476" s="1" t="str">
        <f>IF(ISBLANK('2. Inputs'!K476),"n/a",IF(I476&lt;=5,"5 or less",IF(AND(I476&gt;5,I476&lt;=10),"&gt; 5 and &lt;= 10",IF(AND(I476&gt;10,I476&lt;=15),"&gt; 10 and &lt;=15",IF(I476&gt;15,"More than 15","")))))</f>
        <v>n/a</v>
      </c>
      <c r="K476" s="68"/>
      <c r="L476" s="68"/>
    </row>
    <row r="477" spans="1:12" x14ac:dyDescent="0.35">
      <c r="A477" s="1">
        <f>'2. Inputs'!A477</f>
        <v>0</v>
      </c>
      <c r="B477" s="1">
        <f>IF('3. Results'!$C$4="Yes",'2. Inputs'!B477,IF(D477="Yes","",'2. Inputs'!B477))</f>
        <v>0</v>
      </c>
      <c r="C477" s="61" t="b">
        <f t="shared" si="7"/>
        <v>0</v>
      </c>
      <c r="D477" s="61">
        <f>'2. Inputs'!L477</f>
        <v>0</v>
      </c>
      <c r="E477" s="67" t="e">
        <f>IF('2. Inputs'!E477="Hourly rate",'2. Inputs'!H477,'2. Inputs'!G477/52/'2. Inputs'!F477)</f>
        <v>#DIV/0!</v>
      </c>
      <c r="F477" s="63" t="str">
        <f>IF(AND('2. Inputs'!G477=0,'2. Inputs'!H477=0),"",IF('2. Inputs'!E477&lt;&gt;"Hourly rate",'2. Inputs'!G477/('2. Inputs'!F477/'2. Inputs'!$B$3),'2. Inputs'!H477*'2. Inputs'!$B$3*52))</f>
        <v/>
      </c>
      <c r="G477" s="63">
        <f>'2. Inputs'!I477+'2. Inputs'!J477</f>
        <v>0</v>
      </c>
      <c r="H477" s="65" t="e">
        <f>IF('2. Inputs'!D477&gt;0,'2. Inputs'!D477,Calculations!G477+Calculations!F477)</f>
        <v>#VALUE!</v>
      </c>
      <c r="I477" s="66">
        <f ca="1">(TODAY()-'2. Inputs'!K477)/365</f>
        <v>124.95616438356164</v>
      </c>
      <c r="J477" s="1" t="str">
        <f>IF(ISBLANK('2. Inputs'!K477),"n/a",IF(I477&lt;=5,"5 or less",IF(AND(I477&gt;5,I477&lt;=10),"&gt; 5 and &lt;= 10",IF(AND(I477&gt;10,I477&lt;=15),"&gt; 10 and &lt;=15",IF(I477&gt;15,"More than 15","")))))</f>
        <v>n/a</v>
      </c>
      <c r="K477" s="68"/>
      <c r="L477" s="68"/>
    </row>
    <row r="478" spans="1:12" x14ac:dyDescent="0.35">
      <c r="A478" s="1">
        <f>'2. Inputs'!A478</f>
        <v>0</v>
      </c>
      <c r="B478" s="1">
        <f>IF('3. Results'!$C$4="Yes",'2. Inputs'!B478,IF(D478="Yes","",'2. Inputs'!B478))</f>
        <v>0</v>
      </c>
      <c r="C478" s="61" t="b">
        <f t="shared" si="7"/>
        <v>0</v>
      </c>
      <c r="D478" s="61">
        <f>'2. Inputs'!L478</f>
        <v>0</v>
      </c>
      <c r="E478" s="67" t="e">
        <f>IF('2. Inputs'!E478="Hourly rate",'2. Inputs'!H478,'2. Inputs'!G478/52/'2. Inputs'!F478)</f>
        <v>#DIV/0!</v>
      </c>
      <c r="F478" s="63" t="str">
        <f>IF(AND('2. Inputs'!G478=0,'2. Inputs'!H478=0),"",IF('2. Inputs'!E478&lt;&gt;"Hourly rate",'2. Inputs'!G478/('2. Inputs'!F478/'2. Inputs'!$B$3),'2. Inputs'!H478*'2. Inputs'!$B$3*52))</f>
        <v/>
      </c>
      <c r="G478" s="63">
        <f>'2. Inputs'!I478+'2. Inputs'!J478</f>
        <v>0</v>
      </c>
      <c r="H478" s="65" t="e">
        <f>IF('2. Inputs'!D478&gt;0,'2. Inputs'!D478,Calculations!G478+Calculations!F478)</f>
        <v>#VALUE!</v>
      </c>
      <c r="I478" s="66">
        <f ca="1">(TODAY()-'2. Inputs'!K478)/365</f>
        <v>124.95616438356164</v>
      </c>
      <c r="J478" s="1" t="str">
        <f>IF(ISBLANK('2. Inputs'!K478),"n/a",IF(I478&lt;=5,"5 or less",IF(AND(I478&gt;5,I478&lt;=10),"&gt; 5 and &lt;= 10",IF(AND(I478&gt;10,I478&lt;=15),"&gt; 10 and &lt;=15",IF(I478&gt;15,"More than 15","")))))</f>
        <v>n/a</v>
      </c>
      <c r="K478" s="68"/>
      <c r="L478" s="68"/>
    </row>
    <row r="479" spans="1:12" x14ac:dyDescent="0.35">
      <c r="A479" s="1">
        <f>'2. Inputs'!A479</f>
        <v>0</v>
      </c>
      <c r="B479" s="1">
        <f>IF('3. Results'!$C$4="Yes",'2. Inputs'!B479,IF(D479="Yes","",'2. Inputs'!B479))</f>
        <v>0</v>
      </c>
      <c r="C479" s="61" t="b">
        <f t="shared" si="7"/>
        <v>0</v>
      </c>
      <c r="D479" s="61">
        <f>'2. Inputs'!L479</f>
        <v>0</v>
      </c>
      <c r="E479" s="67" t="e">
        <f>IF('2. Inputs'!E479="Hourly rate",'2. Inputs'!H479,'2. Inputs'!G479/52/'2. Inputs'!F479)</f>
        <v>#DIV/0!</v>
      </c>
      <c r="F479" s="63" t="str">
        <f>IF(AND('2. Inputs'!G479=0,'2. Inputs'!H479=0),"",IF('2. Inputs'!E479&lt;&gt;"Hourly rate",'2. Inputs'!G479/('2. Inputs'!F479/'2. Inputs'!$B$3),'2. Inputs'!H479*'2. Inputs'!$B$3*52))</f>
        <v/>
      </c>
      <c r="G479" s="63">
        <f>'2. Inputs'!I479+'2. Inputs'!J479</f>
        <v>0</v>
      </c>
      <c r="H479" s="65" t="e">
        <f>IF('2. Inputs'!D479&gt;0,'2. Inputs'!D479,Calculations!G479+Calculations!F479)</f>
        <v>#VALUE!</v>
      </c>
      <c r="I479" s="66">
        <f ca="1">(TODAY()-'2. Inputs'!K479)/365</f>
        <v>124.95616438356164</v>
      </c>
      <c r="J479" s="1" t="str">
        <f>IF(ISBLANK('2. Inputs'!K479),"n/a",IF(I479&lt;=5,"5 or less",IF(AND(I479&gt;5,I479&lt;=10),"&gt; 5 and &lt;= 10",IF(AND(I479&gt;10,I479&lt;=15),"&gt; 10 and &lt;=15",IF(I479&gt;15,"More than 15","")))))</f>
        <v>n/a</v>
      </c>
      <c r="K479" s="68"/>
      <c r="L479" s="68"/>
    </row>
    <row r="480" spans="1:12" x14ac:dyDescent="0.35">
      <c r="A480" s="1">
        <f>'2. Inputs'!A480</f>
        <v>0</v>
      </c>
      <c r="B480" s="1">
        <f>IF('3. Results'!$C$4="Yes",'2. Inputs'!B480,IF(D480="Yes","",'2. Inputs'!B480))</f>
        <v>0</v>
      </c>
      <c r="C480" s="61" t="b">
        <f t="shared" si="7"/>
        <v>0</v>
      </c>
      <c r="D480" s="61">
        <f>'2. Inputs'!L480</f>
        <v>0</v>
      </c>
      <c r="E480" s="67" t="e">
        <f>IF('2. Inputs'!E480="Hourly rate",'2. Inputs'!H480,'2. Inputs'!G480/52/'2. Inputs'!F480)</f>
        <v>#DIV/0!</v>
      </c>
      <c r="F480" s="63" t="str">
        <f>IF(AND('2. Inputs'!G480=0,'2. Inputs'!H480=0),"",IF('2. Inputs'!E480&lt;&gt;"Hourly rate",'2. Inputs'!G480/('2. Inputs'!F480/'2. Inputs'!$B$3),'2. Inputs'!H480*'2. Inputs'!$B$3*52))</f>
        <v/>
      </c>
      <c r="G480" s="63">
        <f>'2. Inputs'!I480+'2. Inputs'!J480</f>
        <v>0</v>
      </c>
      <c r="H480" s="65" t="e">
        <f>IF('2. Inputs'!D480&gt;0,'2. Inputs'!D480,Calculations!G480+Calculations!F480)</f>
        <v>#VALUE!</v>
      </c>
      <c r="I480" s="66">
        <f ca="1">(TODAY()-'2. Inputs'!K480)/365</f>
        <v>124.95616438356164</v>
      </c>
      <c r="J480" s="1" t="str">
        <f>IF(ISBLANK('2. Inputs'!K480),"n/a",IF(I480&lt;=5,"5 or less",IF(AND(I480&gt;5,I480&lt;=10),"&gt; 5 and &lt;= 10",IF(AND(I480&gt;10,I480&lt;=15),"&gt; 10 and &lt;=15",IF(I480&gt;15,"More than 15","")))))</f>
        <v>n/a</v>
      </c>
      <c r="K480" s="68"/>
      <c r="L480" s="68"/>
    </row>
    <row r="481" spans="1:12" x14ac:dyDescent="0.35">
      <c r="A481" s="1">
        <f>'2. Inputs'!A481</f>
        <v>0</v>
      </c>
      <c r="B481" s="1">
        <f>IF('3. Results'!$C$4="Yes",'2. Inputs'!B481,IF(D481="Yes","",'2. Inputs'!B481))</f>
        <v>0</v>
      </c>
      <c r="C481" s="61" t="b">
        <f t="shared" si="7"/>
        <v>0</v>
      </c>
      <c r="D481" s="61">
        <f>'2. Inputs'!L481</f>
        <v>0</v>
      </c>
      <c r="E481" s="67" t="e">
        <f>IF('2. Inputs'!E481="Hourly rate",'2. Inputs'!H481,'2. Inputs'!G481/52/'2. Inputs'!F481)</f>
        <v>#DIV/0!</v>
      </c>
      <c r="F481" s="63" t="str">
        <f>IF(AND('2. Inputs'!G481=0,'2. Inputs'!H481=0),"",IF('2. Inputs'!E481&lt;&gt;"Hourly rate",'2. Inputs'!G481/('2. Inputs'!F481/'2. Inputs'!$B$3),'2. Inputs'!H481*'2. Inputs'!$B$3*52))</f>
        <v/>
      </c>
      <c r="G481" s="63">
        <f>'2. Inputs'!I481+'2. Inputs'!J481</f>
        <v>0</v>
      </c>
      <c r="H481" s="65" t="e">
        <f>IF('2. Inputs'!D481&gt;0,'2. Inputs'!D481,Calculations!G481+Calculations!F481)</f>
        <v>#VALUE!</v>
      </c>
      <c r="I481" s="66">
        <f ca="1">(TODAY()-'2. Inputs'!K481)/365</f>
        <v>124.95616438356164</v>
      </c>
      <c r="J481" s="1" t="str">
        <f>IF(ISBLANK('2. Inputs'!K481),"n/a",IF(I481&lt;=5,"5 or less",IF(AND(I481&gt;5,I481&lt;=10),"&gt; 5 and &lt;= 10",IF(AND(I481&gt;10,I481&lt;=15),"&gt; 10 and &lt;=15",IF(I481&gt;15,"More than 15","")))))</f>
        <v>n/a</v>
      </c>
      <c r="K481" s="68"/>
      <c r="L481" s="68"/>
    </row>
    <row r="482" spans="1:12" x14ac:dyDescent="0.35">
      <c r="A482" s="1">
        <f>'2. Inputs'!A482</f>
        <v>0</v>
      </c>
      <c r="B482" s="1">
        <f>IF('3. Results'!$C$4="Yes",'2. Inputs'!B482,IF(D482="Yes","",'2. Inputs'!B482))</f>
        <v>0</v>
      </c>
      <c r="C482" s="61" t="b">
        <f t="shared" si="7"/>
        <v>0</v>
      </c>
      <c r="D482" s="61">
        <f>'2. Inputs'!L482</f>
        <v>0</v>
      </c>
      <c r="E482" s="67" t="e">
        <f>IF('2. Inputs'!E482="Hourly rate",'2. Inputs'!H482,'2. Inputs'!G482/52/'2. Inputs'!F482)</f>
        <v>#DIV/0!</v>
      </c>
      <c r="F482" s="63" t="str">
        <f>IF(AND('2. Inputs'!G482=0,'2. Inputs'!H482=0),"",IF('2. Inputs'!E482&lt;&gt;"Hourly rate",'2. Inputs'!G482/('2. Inputs'!F482/'2. Inputs'!$B$3),'2. Inputs'!H482*'2. Inputs'!$B$3*52))</f>
        <v/>
      </c>
      <c r="G482" s="63">
        <f>'2. Inputs'!I482+'2. Inputs'!J482</f>
        <v>0</v>
      </c>
      <c r="H482" s="65" t="e">
        <f>IF('2. Inputs'!D482&gt;0,'2. Inputs'!D482,Calculations!G482+Calculations!F482)</f>
        <v>#VALUE!</v>
      </c>
      <c r="I482" s="66">
        <f ca="1">(TODAY()-'2. Inputs'!K482)/365</f>
        <v>124.95616438356164</v>
      </c>
      <c r="J482" s="1" t="str">
        <f>IF(ISBLANK('2. Inputs'!K482),"n/a",IF(I482&lt;=5,"5 or less",IF(AND(I482&gt;5,I482&lt;=10),"&gt; 5 and &lt;= 10",IF(AND(I482&gt;10,I482&lt;=15),"&gt; 10 and &lt;=15",IF(I482&gt;15,"More than 15","")))))</f>
        <v>n/a</v>
      </c>
      <c r="K482" s="68"/>
      <c r="L482" s="68"/>
    </row>
    <row r="483" spans="1:12" x14ac:dyDescent="0.35">
      <c r="A483" s="1">
        <f>'2. Inputs'!A483</f>
        <v>0</v>
      </c>
      <c r="B483" s="1">
        <f>IF('3. Results'!$C$4="Yes",'2. Inputs'!B483,IF(D483="Yes","",'2. Inputs'!B483))</f>
        <v>0</v>
      </c>
      <c r="C483" s="61" t="b">
        <f t="shared" si="7"/>
        <v>0</v>
      </c>
      <c r="D483" s="61">
        <f>'2. Inputs'!L483</f>
        <v>0</v>
      </c>
      <c r="E483" s="67" t="e">
        <f>IF('2. Inputs'!E483="Hourly rate",'2. Inputs'!H483,'2. Inputs'!G483/52/'2. Inputs'!F483)</f>
        <v>#DIV/0!</v>
      </c>
      <c r="F483" s="63" t="str">
        <f>IF(AND('2. Inputs'!G483=0,'2. Inputs'!H483=0),"",IF('2. Inputs'!E483&lt;&gt;"Hourly rate",'2. Inputs'!G483/('2. Inputs'!F483/'2. Inputs'!$B$3),'2. Inputs'!H483*'2. Inputs'!$B$3*52))</f>
        <v/>
      </c>
      <c r="G483" s="63">
        <f>'2. Inputs'!I483+'2. Inputs'!J483</f>
        <v>0</v>
      </c>
      <c r="H483" s="65" t="e">
        <f>IF('2. Inputs'!D483&gt;0,'2. Inputs'!D483,Calculations!G483+Calculations!F483)</f>
        <v>#VALUE!</v>
      </c>
      <c r="I483" s="66">
        <f ca="1">(TODAY()-'2. Inputs'!K483)/365</f>
        <v>124.95616438356164</v>
      </c>
      <c r="J483" s="1" t="str">
        <f>IF(ISBLANK('2. Inputs'!K483),"n/a",IF(I483&lt;=5,"5 or less",IF(AND(I483&gt;5,I483&lt;=10),"&gt; 5 and &lt;= 10",IF(AND(I483&gt;10,I483&lt;=15),"&gt; 10 and &lt;=15",IF(I483&gt;15,"More than 15","")))))</f>
        <v>n/a</v>
      </c>
      <c r="K483" s="68"/>
      <c r="L483" s="68"/>
    </row>
    <row r="484" spans="1:12" x14ac:dyDescent="0.35">
      <c r="A484" s="1">
        <f>'2. Inputs'!A484</f>
        <v>0</v>
      </c>
      <c r="B484" s="1">
        <f>IF('3. Results'!$C$4="Yes",'2. Inputs'!B484,IF(D484="Yes","",'2. Inputs'!B484))</f>
        <v>0</v>
      </c>
      <c r="C484" s="61" t="b">
        <f t="shared" si="7"/>
        <v>0</v>
      </c>
      <c r="D484" s="61">
        <f>'2. Inputs'!L484</f>
        <v>0</v>
      </c>
      <c r="E484" s="67" t="e">
        <f>IF('2. Inputs'!E484="Hourly rate",'2. Inputs'!H484,'2. Inputs'!G484/52/'2. Inputs'!F484)</f>
        <v>#DIV/0!</v>
      </c>
      <c r="F484" s="63" t="str">
        <f>IF(AND('2. Inputs'!G484=0,'2. Inputs'!H484=0),"",IF('2. Inputs'!E484&lt;&gt;"Hourly rate",'2. Inputs'!G484/('2. Inputs'!F484/'2. Inputs'!$B$3),'2. Inputs'!H484*'2. Inputs'!$B$3*52))</f>
        <v/>
      </c>
      <c r="G484" s="63">
        <f>'2. Inputs'!I484+'2. Inputs'!J484</f>
        <v>0</v>
      </c>
      <c r="H484" s="65" t="e">
        <f>IF('2. Inputs'!D484&gt;0,'2. Inputs'!D484,Calculations!G484+Calculations!F484)</f>
        <v>#VALUE!</v>
      </c>
      <c r="I484" s="66">
        <f ca="1">(TODAY()-'2. Inputs'!K484)/365</f>
        <v>124.95616438356164</v>
      </c>
      <c r="J484" s="1" t="str">
        <f>IF(ISBLANK('2. Inputs'!K484),"n/a",IF(I484&lt;=5,"5 or less",IF(AND(I484&gt;5,I484&lt;=10),"&gt; 5 and &lt;= 10",IF(AND(I484&gt;10,I484&lt;=15),"&gt; 10 and &lt;=15",IF(I484&gt;15,"More than 15","")))))</f>
        <v>n/a</v>
      </c>
      <c r="K484" s="68"/>
      <c r="L484" s="68"/>
    </row>
    <row r="485" spans="1:12" x14ac:dyDescent="0.35">
      <c r="A485" s="1">
        <f>'2. Inputs'!A485</f>
        <v>0</v>
      </c>
      <c r="B485" s="1">
        <f>IF('3. Results'!$C$4="Yes",'2. Inputs'!B485,IF(D485="Yes","",'2. Inputs'!B485))</f>
        <v>0</v>
      </c>
      <c r="C485" s="61" t="b">
        <f t="shared" si="7"/>
        <v>0</v>
      </c>
      <c r="D485" s="61">
        <f>'2. Inputs'!L485</f>
        <v>0</v>
      </c>
      <c r="E485" s="67" t="e">
        <f>IF('2. Inputs'!E485="Hourly rate",'2. Inputs'!H485,'2. Inputs'!G485/52/'2. Inputs'!F485)</f>
        <v>#DIV/0!</v>
      </c>
      <c r="F485" s="63" t="str">
        <f>IF(AND('2. Inputs'!G485=0,'2. Inputs'!H485=0),"",IF('2. Inputs'!E485&lt;&gt;"Hourly rate",'2. Inputs'!G485/('2. Inputs'!F485/'2. Inputs'!$B$3),'2. Inputs'!H485*'2. Inputs'!$B$3*52))</f>
        <v/>
      </c>
      <c r="G485" s="63">
        <f>'2. Inputs'!I485+'2. Inputs'!J485</f>
        <v>0</v>
      </c>
      <c r="H485" s="65" t="e">
        <f>IF('2. Inputs'!D485&gt;0,'2. Inputs'!D485,Calculations!G485+Calculations!F485)</f>
        <v>#VALUE!</v>
      </c>
      <c r="I485" s="66">
        <f ca="1">(TODAY()-'2. Inputs'!K485)/365</f>
        <v>124.95616438356164</v>
      </c>
      <c r="J485" s="1" t="str">
        <f>IF(ISBLANK('2. Inputs'!K485),"n/a",IF(I485&lt;=5,"5 or less",IF(AND(I485&gt;5,I485&lt;=10),"&gt; 5 and &lt;= 10",IF(AND(I485&gt;10,I485&lt;=15),"&gt; 10 and &lt;=15",IF(I485&gt;15,"More than 15","")))))</f>
        <v>n/a</v>
      </c>
      <c r="K485" s="68"/>
      <c r="L485" s="68"/>
    </row>
    <row r="486" spans="1:12" x14ac:dyDescent="0.35">
      <c r="A486" s="1">
        <f>'2. Inputs'!A486</f>
        <v>0</v>
      </c>
      <c r="B486" s="1">
        <f>IF('3. Results'!$C$4="Yes",'2. Inputs'!B486,IF(D486="Yes","",'2. Inputs'!B486))</f>
        <v>0</v>
      </c>
      <c r="C486" s="61" t="b">
        <f t="shared" si="7"/>
        <v>0</v>
      </c>
      <c r="D486" s="61">
        <f>'2. Inputs'!L486</f>
        <v>0</v>
      </c>
      <c r="E486" s="67" t="e">
        <f>IF('2. Inputs'!E486="Hourly rate",'2. Inputs'!H486,'2. Inputs'!G486/52/'2. Inputs'!F486)</f>
        <v>#DIV/0!</v>
      </c>
      <c r="F486" s="63" t="str">
        <f>IF(AND('2. Inputs'!G486=0,'2. Inputs'!H486=0),"",IF('2. Inputs'!E486&lt;&gt;"Hourly rate",'2. Inputs'!G486/('2. Inputs'!F486/'2. Inputs'!$B$3),'2. Inputs'!H486*'2. Inputs'!$B$3*52))</f>
        <v/>
      </c>
      <c r="G486" s="63">
        <f>'2. Inputs'!I486+'2. Inputs'!J486</f>
        <v>0</v>
      </c>
      <c r="H486" s="65" t="e">
        <f>IF('2. Inputs'!D486&gt;0,'2. Inputs'!D486,Calculations!G486+Calculations!F486)</f>
        <v>#VALUE!</v>
      </c>
      <c r="I486" s="66">
        <f ca="1">(TODAY()-'2. Inputs'!K486)/365</f>
        <v>124.95616438356164</v>
      </c>
      <c r="J486" s="1" t="str">
        <f>IF(ISBLANK('2. Inputs'!K486),"n/a",IF(I486&lt;=5,"5 or less",IF(AND(I486&gt;5,I486&lt;=10),"&gt; 5 and &lt;= 10",IF(AND(I486&gt;10,I486&lt;=15),"&gt; 10 and &lt;=15",IF(I486&gt;15,"More than 15","")))))</f>
        <v>n/a</v>
      </c>
      <c r="K486" s="68"/>
      <c r="L486" s="68"/>
    </row>
    <row r="487" spans="1:12" x14ac:dyDescent="0.35">
      <c r="A487" s="1">
        <f>'2. Inputs'!A487</f>
        <v>0</v>
      </c>
      <c r="B487" s="1">
        <f>IF('3. Results'!$C$4="Yes",'2. Inputs'!B487,IF(D487="Yes","",'2. Inputs'!B487))</f>
        <v>0</v>
      </c>
      <c r="C487" s="61" t="b">
        <f t="shared" si="7"/>
        <v>0</v>
      </c>
      <c r="D487" s="61">
        <f>'2. Inputs'!L487</f>
        <v>0</v>
      </c>
      <c r="E487" s="67" t="e">
        <f>IF('2. Inputs'!E487="Hourly rate",'2. Inputs'!H487,'2. Inputs'!G487/52/'2. Inputs'!F487)</f>
        <v>#DIV/0!</v>
      </c>
      <c r="F487" s="63" t="str">
        <f>IF(AND('2. Inputs'!G487=0,'2. Inputs'!H487=0),"",IF('2. Inputs'!E487&lt;&gt;"Hourly rate",'2. Inputs'!G487/('2. Inputs'!F487/'2. Inputs'!$B$3),'2. Inputs'!H487*'2. Inputs'!$B$3*52))</f>
        <v/>
      </c>
      <c r="G487" s="63">
        <f>'2. Inputs'!I487+'2. Inputs'!J487</f>
        <v>0</v>
      </c>
      <c r="H487" s="65" t="e">
        <f>IF('2. Inputs'!D487&gt;0,'2. Inputs'!D487,Calculations!G487+Calculations!F487)</f>
        <v>#VALUE!</v>
      </c>
      <c r="I487" s="66">
        <f ca="1">(TODAY()-'2. Inputs'!K487)/365</f>
        <v>124.95616438356164</v>
      </c>
      <c r="J487" s="1" t="str">
        <f>IF(ISBLANK('2. Inputs'!K487),"n/a",IF(I487&lt;=5,"5 or less",IF(AND(I487&gt;5,I487&lt;=10),"&gt; 5 and &lt;= 10",IF(AND(I487&gt;10,I487&lt;=15),"&gt; 10 and &lt;=15",IF(I487&gt;15,"More than 15","")))))</f>
        <v>n/a</v>
      </c>
      <c r="K487" s="68"/>
      <c r="L487" s="68"/>
    </row>
    <row r="488" spans="1:12" x14ac:dyDescent="0.35">
      <c r="A488" s="1">
        <f>'2. Inputs'!A488</f>
        <v>0</v>
      </c>
      <c r="B488" s="1">
        <f>IF('3. Results'!$C$4="Yes",'2. Inputs'!B488,IF(D488="Yes","",'2. Inputs'!B488))</f>
        <v>0</v>
      </c>
      <c r="C488" s="61" t="b">
        <f t="shared" si="7"/>
        <v>0</v>
      </c>
      <c r="D488" s="61">
        <f>'2. Inputs'!L488</f>
        <v>0</v>
      </c>
      <c r="E488" s="67" t="e">
        <f>IF('2. Inputs'!E488="Hourly rate",'2. Inputs'!H488,'2. Inputs'!G488/52/'2. Inputs'!F488)</f>
        <v>#DIV/0!</v>
      </c>
      <c r="F488" s="63" t="str">
        <f>IF(AND('2. Inputs'!G488=0,'2. Inputs'!H488=0),"",IF('2. Inputs'!E488&lt;&gt;"Hourly rate",'2. Inputs'!G488/('2. Inputs'!F488/'2. Inputs'!$B$3),'2. Inputs'!H488*'2. Inputs'!$B$3*52))</f>
        <v/>
      </c>
      <c r="G488" s="63">
        <f>'2. Inputs'!I488+'2. Inputs'!J488</f>
        <v>0</v>
      </c>
      <c r="H488" s="65" t="e">
        <f>IF('2. Inputs'!D488&gt;0,'2. Inputs'!D488,Calculations!G488+Calculations!F488)</f>
        <v>#VALUE!</v>
      </c>
      <c r="I488" s="66">
        <f ca="1">(TODAY()-'2. Inputs'!K488)/365</f>
        <v>124.95616438356164</v>
      </c>
      <c r="J488" s="1" t="str">
        <f>IF(ISBLANK('2. Inputs'!K488),"n/a",IF(I488&lt;=5,"5 or less",IF(AND(I488&gt;5,I488&lt;=10),"&gt; 5 and &lt;= 10",IF(AND(I488&gt;10,I488&lt;=15),"&gt; 10 and &lt;=15",IF(I488&gt;15,"More than 15","")))))</f>
        <v>n/a</v>
      </c>
      <c r="K488" s="68"/>
      <c r="L488" s="68"/>
    </row>
    <row r="489" spans="1:12" x14ac:dyDescent="0.35">
      <c r="A489" s="1">
        <f>'2. Inputs'!A489</f>
        <v>0</v>
      </c>
      <c r="B489" s="1">
        <f>IF('3. Results'!$C$4="Yes",'2. Inputs'!B489,IF(D489="Yes","",'2. Inputs'!B489))</f>
        <v>0</v>
      </c>
      <c r="C489" s="61" t="b">
        <f t="shared" si="7"/>
        <v>0</v>
      </c>
      <c r="D489" s="61">
        <f>'2. Inputs'!L489</f>
        <v>0</v>
      </c>
      <c r="E489" s="67" t="e">
        <f>IF('2. Inputs'!E489="Hourly rate",'2. Inputs'!H489,'2. Inputs'!G489/52/'2. Inputs'!F489)</f>
        <v>#DIV/0!</v>
      </c>
      <c r="F489" s="63" t="str">
        <f>IF(AND('2. Inputs'!G489=0,'2. Inputs'!H489=0),"",IF('2. Inputs'!E489&lt;&gt;"Hourly rate",'2. Inputs'!G489/('2. Inputs'!F489/'2. Inputs'!$B$3),'2. Inputs'!H489*'2. Inputs'!$B$3*52))</f>
        <v/>
      </c>
      <c r="G489" s="63">
        <f>'2. Inputs'!I489+'2. Inputs'!J489</f>
        <v>0</v>
      </c>
      <c r="H489" s="65" t="e">
        <f>IF('2. Inputs'!D489&gt;0,'2. Inputs'!D489,Calculations!G489+Calculations!F489)</f>
        <v>#VALUE!</v>
      </c>
      <c r="I489" s="66">
        <f ca="1">(TODAY()-'2. Inputs'!K489)/365</f>
        <v>124.95616438356164</v>
      </c>
      <c r="J489" s="1" t="str">
        <f>IF(ISBLANK('2. Inputs'!K489),"n/a",IF(I489&lt;=5,"5 or less",IF(AND(I489&gt;5,I489&lt;=10),"&gt; 5 and &lt;= 10",IF(AND(I489&gt;10,I489&lt;=15),"&gt; 10 and &lt;=15",IF(I489&gt;15,"More than 15","")))))</f>
        <v>n/a</v>
      </c>
      <c r="K489" s="68"/>
      <c r="L489" s="68"/>
    </row>
    <row r="490" spans="1:12" x14ac:dyDescent="0.35">
      <c r="A490" s="1">
        <f>'2. Inputs'!A490</f>
        <v>0</v>
      </c>
      <c r="B490" s="1">
        <f>IF('3. Results'!$C$4="Yes",'2. Inputs'!B490,IF(D490="Yes","",'2. Inputs'!B490))</f>
        <v>0</v>
      </c>
      <c r="C490" s="61" t="b">
        <f t="shared" si="7"/>
        <v>0</v>
      </c>
      <c r="D490" s="61">
        <f>'2. Inputs'!L490</f>
        <v>0</v>
      </c>
      <c r="E490" s="67" t="e">
        <f>IF('2. Inputs'!E490="Hourly rate",'2. Inputs'!H490,'2. Inputs'!G490/52/'2. Inputs'!F490)</f>
        <v>#DIV/0!</v>
      </c>
      <c r="F490" s="63" t="str">
        <f>IF(AND('2. Inputs'!G490=0,'2. Inputs'!H490=0),"",IF('2. Inputs'!E490&lt;&gt;"Hourly rate",'2. Inputs'!G490/('2. Inputs'!F490/'2. Inputs'!$B$3),'2. Inputs'!H490*'2. Inputs'!$B$3*52))</f>
        <v/>
      </c>
      <c r="G490" s="63">
        <f>'2. Inputs'!I490+'2. Inputs'!J490</f>
        <v>0</v>
      </c>
      <c r="H490" s="65" t="e">
        <f>IF('2. Inputs'!D490&gt;0,'2. Inputs'!D490,Calculations!G490+Calculations!F490)</f>
        <v>#VALUE!</v>
      </c>
      <c r="I490" s="66">
        <f ca="1">(TODAY()-'2. Inputs'!K490)/365</f>
        <v>124.95616438356164</v>
      </c>
      <c r="J490" s="1" t="str">
        <f>IF(ISBLANK('2. Inputs'!K490),"n/a",IF(I490&lt;=5,"5 or less",IF(AND(I490&gt;5,I490&lt;=10),"&gt; 5 and &lt;= 10",IF(AND(I490&gt;10,I490&lt;=15),"&gt; 10 and &lt;=15",IF(I490&gt;15,"More than 15","")))))</f>
        <v>n/a</v>
      </c>
      <c r="K490" s="68"/>
      <c r="L490" s="68"/>
    </row>
    <row r="491" spans="1:12" x14ac:dyDescent="0.35">
      <c r="A491" s="1">
        <f>'2. Inputs'!A491</f>
        <v>0</v>
      </c>
      <c r="B491" s="1">
        <f>IF('3. Results'!$C$4="Yes",'2. Inputs'!B491,IF(D491="Yes","",'2. Inputs'!B491))</f>
        <v>0</v>
      </c>
      <c r="C491" s="61" t="b">
        <f t="shared" si="7"/>
        <v>0</v>
      </c>
      <c r="D491" s="61">
        <f>'2. Inputs'!L491</f>
        <v>0</v>
      </c>
      <c r="E491" s="67" t="e">
        <f>IF('2. Inputs'!E491="Hourly rate",'2. Inputs'!H491,'2. Inputs'!G491/52/'2. Inputs'!F491)</f>
        <v>#DIV/0!</v>
      </c>
      <c r="F491" s="63" t="str">
        <f>IF(AND('2. Inputs'!G491=0,'2. Inputs'!H491=0),"",IF('2. Inputs'!E491&lt;&gt;"Hourly rate",'2. Inputs'!G491/('2. Inputs'!F491/'2. Inputs'!$B$3),'2. Inputs'!H491*'2. Inputs'!$B$3*52))</f>
        <v/>
      </c>
      <c r="G491" s="63">
        <f>'2. Inputs'!I491+'2. Inputs'!J491</f>
        <v>0</v>
      </c>
      <c r="H491" s="65" t="e">
        <f>IF('2. Inputs'!D491&gt;0,'2. Inputs'!D491,Calculations!G491+Calculations!F491)</f>
        <v>#VALUE!</v>
      </c>
      <c r="I491" s="66">
        <f ca="1">(TODAY()-'2. Inputs'!K491)/365</f>
        <v>124.95616438356164</v>
      </c>
      <c r="J491" s="1" t="str">
        <f>IF(ISBLANK('2. Inputs'!K491),"n/a",IF(I491&lt;=5,"5 or less",IF(AND(I491&gt;5,I491&lt;=10),"&gt; 5 and &lt;= 10",IF(AND(I491&gt;10,I491&lt;=15),"&gt; 10 and &lt;=15",IF(I491&gt;15,"More than 15","")))))</f>
        <v>n/a</v>
      </c>
      <c r="K491" s="68"/>
      <c r="L491" s="68"/>
    </row>
    <row r="492" spans="1:12" x14ac:dyDescent="0.35">
      <c r="A492" s="1">
        <f>'2. Inputs'!A492</f>
        <v>0</v>
      </c>
      <c r="B492" s="1">
        <f>IF('3. Results'!$C$4="Yes",'2. Inputs'!B492,IF(D492="Yes","",'2. Inputs'!B492))</f>
        <v>0</v>
      </c>
      <c r="C492" s="61" t="b">
        <f t="shared" si="7"/>
        <v>0</v>
      </c>
      <c r="D492" s="61">
        <f>'2. Inputs'!L492</f>
        <v>0</v>
      </c>
      <c r="E492" s="67" t="e">
        <f>IF('2. Inputs'!E492="Hourly rate",'2. Inputs'!H492,'2. Inputs'!G492/52/'2. Inputs'!F492)</f>
        <v>#DIV/0!</v>
      </c>
      <c r="F492" s="63" t="str">
        <f>IF(AND('2. Inputs'!G492=0,'2. Inputs'!H492=0),"",IF('2. Inputs'!E492&lt;&gt;"Hourly rate",'2. Inputs'!G492/('2. Inputs'!F492/'2. Inputs'!$B$3),'2. Inputs'!H492*'2. Inputs'!$B$3*52))</f>
        <v/>
      </c>
      <c r="G492" s="63">
        <f>'2. Inputs'!I492+'2. Inputs'!J492</f>
        <v>0</v>
      </c>
      <c r="H492" s="65" t="e">
        <f>IF('2. Inputs'!D492&gt;0,'2. Inputs'!D492,Calculations!G492+Calculations!F492)</f>
        <v>#VALUE!</v>
      </c>
      <c r="I492" s="66">
        <f ca="1">(TODAY()-'2. Inputs'!K492)/365</f>
        <v>124.95616438356164</v>
      </c>
      <c r="J492" s="1" t="str">
        <f>IF(ISBLANK('2. Inputs'!K492),"n/a",IF(I492&lt;=5,"5 or less",IF(AND(I492&gt;5,I492&lt;=10),"&gt; 5 and &lt;= 10",IF(AND(I492&gt;10,I492&lt;=15),"&gt; 10 and &lt;=15",IF(I492&gt;15,"More than 15","")))))</f>
        <v>n/a</v>
      </c>
      <c r="K492" s="68"/>
      <c r="L492" s="68"/>
    </row>
    <row r="493" spans="1:12" x14ac:dyDescent="0.35">
      <c r="A493" s="1">
        <f>'2. Inputs'!A493</f>
        <v>0</v>
      </c>
      <c r="B493" s="1">
        <f>IF('3. Results'!$C$4="Yes",'2. Inputs'!B493,IF(D493="Yes","",'2. Inputs'!B493))</f>
        <v>0</v>
      </c>
      <c r="C493" s="61" t="b">
        <f t="shared" si="7"/>
        <v>0</v>
      </c>
      <c r="D493" s="61">
        <f>'2. Inputs'!L493</f>
        <v>0</v>
      </c>
      <c r="E493" s="67" t="e">
        <f>IF('2. Inputs'!E493="Hourly rate",'2. Inputs'!H493,'2. Inputs'!G493/52/'2. Inputs'!F493)</f>
        <v>#DIV/0!</v>
      </c>
      <c r="F493" s="63" t="str">
        <f>IF(AND('2. Inputs'!G493=0,'2. Inputs'!H493=0),"",IF('2. Inputs'!E493&lt;&gt;"Hourly rate",'2. Inputs'!G493/('2. Inputs'!F493/'2. Inputs'!$B$3),'2. Inputs'!H493*'2. Inputs'!$B$3*52))</f>
        <v/>
      </c>
      <c r="G493" s="63">
        <f>'2. Inputs'!I493+'2. Inputs'!J493</f>
        <v>0</v>
      </c>
      <c r="H493" s="65" t="e">
        <f>IF('2. Inputs'!D493&gt;0,'2. Inputs'!D493,Calculations!G493+Calculations!F493)</f>
        <v>#VALUE!</v>
      </c>
      <c r="I493" s="66">
        <f ca="1">(TODAY()-'2. Inputs'!K493)/365</f>
        <v>124.95616438356164</v>
      </c>
      <c r="J493" s="1" t="str">
        <f>IF(ISBLANK('2. Inputs'!K493),"n/a",IF(I493&lt;=5,"5 or less",IF(AND(I493&gt;5,I493&lt;=10),"&gt; 5 and &lt;= 10",IF(AND(I493&gt;10,I493&lt;=15),"&gt; 10 and &lt;=15",IF(I493&gt;15,"More than 15","")))))</f>
        <v>n/a</v>
      </c>
      <c r="K493" s="68"/>
      <c r="L493" s="68"/>
    </row>
    <row r="494" spans="1:12" x14ac:dyDescent="0.35">
      <c r="A494" s="1">
        <f>'2. Inputs'!A494</f>
        <v>0</v>
      </c>
      <c r="B494" s="1">
        <f>IF('3. Results'!$C$4="Yes",'2. Inputs'!B494,IF(D494="Yes","",'2. Inputs'!B494))</f>
        <v>0</v>
      </c>
      <c r="C494" s="61" t="b">
        <f t="shared" si="7"/>
        <v>0</v>
      </c>
      <c r="D494" s="61">
        <f>'2. Inputs'!L494</f>
        <v>0</v>
      </c>
      <c r="E494" s="67" t="e">
        <f>IF('2. Inputs'!E494="Hourly rate",'2. Inputs'!H494,'2. Inputs'!G494/52/'2. Inputs'!F494)</f>
        <v>#DIV/0!</v>
      </c>
      <c r="F494" s="63" t="str">
        <f>IF(AND('2. Inputs'!G494=0,'2. Inputs'!H494=0),"",IF('2. Inputs'!E494&lt;&gt;"Hourly rate",'2. Inputs'!G494/('2. Inputs'!F494/'2. Inputs'!$B$3),'2. Inputs'!H494*'2. Inputs'!$B$3*52))</f>
        <v/>
      </c>
      <c r="G494" s="63">
        <f>'2. Inputs'!I494+'2. Inputs'!J494</f>
        <v>0</v>
      </c>
      <c r="H494" s="65" t="e">
        <f>IF('2. Inputs'!D494&gt;0,'2. Inputs'!D494,Calculations!G494+Calculations!F494)</f>
        <v>#VALUE!</v>
      </c>
      <c r="I494" s="66">
        <f ca="1">(TODAY()-'2. Inputs'!K494)/365</f>
        <v>124.95616438356164</v>
      </c>
      <c r="J494" s="1" t="str">
        <f>IF(ISBLANK('2. Inputs'!K494),"n/a",IF(I494&lt;=5,"5 or less",IF(AND(I494&gt;5,I494&lt;=10),"&gt; 5 and &lt;= 10",IF(AND(I494&gt;10,I494&lt;=15),"&gt; 10 and &lt;=15",IF(I494&gt;15,"More than 15","")))))</f>
        <v>n/a</v>
      </c>
      <c r="K494" s="68"/>
      <c r="L494" s="68"/>
    </row>
    <row r="495" spans="1:12" x14ac:dyDescent="0.35">
      <c r="A495" s="1">
        <f>'2. Inputs'!A495</f>
        <v>0</v>
      </c>
      <c r="B495" s="1">
        <f>IF('3. Results'!$C$4="Yes",'2. Inputs'!B495,IF(D495="Yes","",'2. Inputs'!B495))</f>
        <v>0</v>
      </c>
      <c r="C495" s="61" t="b">
        <f t="shared" si="7"/>
        <v>0</v>
      </c>
      <c r="D495" s="61">
        <f>'2. Inputs'!L495</f>
        <v>0</v>
      </c>
      <c r="E495" s="67" t="e">
        <f>IF('2. Inputs'!E495="Hourly rate",'2. Inputs'!H495,'2. Inputs'!G495/52/'2. Inputs'!F495)</f>
        <v>#DIV/0!</v>
      </c>
      <c r="F495" s="63" t="str">
        <f>IF(AND('2. Inputs'!G495=0,'2. Inputs'!H495=0),"",IF('2. Inputs'!E495&lt;&gt;"Hourly rate",'2. Inputs'!G495/('2. Inputs'!F495/'2. Inputs'!$B$3),'2. Inputs'!H495*'2. Inputs'!$B$3*52))</f>
        <v/>
      </c>
      <c r="G495" s="63">
        <f>'2. Inputs'!I495+'2. Inputs'!J495</f>
        <v>0</v>
      </c>
      <c r="H495" s="65" t="e">
        <f>IF('2. Inputs'!D495&gt;0,'2. Inputs'!D495,Calculations!G495+Calculations!F495)</f>
        <v>#VALUE!</v>
      </c>
      <c r="I495" s="66">
        <f ca="1">(TODAY()-'2. Inputs'!K495)/365</f>
        <v>124.95616438356164</v>
      </c>
      <c r="J495" s="1" t="str">
        <f>IF(ISBLANK('2. Inputs'!K495),"n/a",IF(I495&lt;=5,"5 or less",IF(AND(I495&gt;5,I495&lt;=10),"&gt; 5 and &lt;= 10",IF(AND(I495&gt;10,I495&lt;=15),"&gt; 10 and &lt;=15",IF(I495&gt;15,"More than 15","")))))</f>
        <v>n/a</v>
      </c>
      <c r="K495" s="68"/>
      <c r="L495" s="68"/>
    </row>
    <row r="496" spans="1:12" x14ac:dyDescent="0.35">
      <c r="A496" s="1">
        <f>'2. Inputs'!A496</f>
        <v>0</v>
      </c>
      <c r="B496" s="1">
        <f>IF('3. Results'!$C$4="Yes",'2. Inputs'!B496,IF(D496="Yes","",'2. Inputs'!B496))</f>
        <v>0</v>
      </c>
      <c r="C496" s="61" t="b">
        <f t="shared" si="7"/>
        <v>0</v>
      </c>
      <c r="D496" s="61">
        <f>'2. Inputs'!L496</f>
        <v>0</v>
      </c>
      <c r="E496" s="67" t="e">
        <f>IF('2. Inputs'!E496="Hourly rate",'2. Inputs'!H496,'2. Inputs'!G496/52/'2. Inputs'!F496)</f>
        <v>#DIV/0!</v>
      </c>
      <c r="F496" s="63" t="str">
        <f>IF(AND('2. Inputs'!G496=0,'2. Inputs'!H496=0),"",IF('2. Inputs'!E496&lt;&gt;"Hourly rate",'2. Inputs'!G496/('2. Inputs'!F496/'2. Inputs'!$B$3),'2. Inputs'!H496*'2. Inputs'!$B$3*52))</f>
        <v/>
      </c>
      <c r="G496" s="63">
        <f>'2. Inputs'!I496+'2. Inputs'!J496</f>
        <v>0</v>
      </c>
      <c r="H496" s="65" t="e">
        <f>IF('2. Inputs'!D496&gt;0,'2. Inputs'!D496,Calculations!G496+Calculations!F496)</f>
        <v>#VALUE!</v>
      </c>
      <c r="I496" s="66">
        <f ca="1">(TODAY()-'2. Inputs'!K496)/365</f>
        <v>124.95616438356164</v>
      </c>
      <c r="J496" s="1" t="str">
        <f>IF(ISBLANK('2. Inputs'!K496),"n/a",IF(I496&lt;=5,"5 or less",IF(AND(I496&gt;5,I496&lt;=10),"&gt; 5 and &lt;= 10",IF(AND(I496&gt;10,I496&lt;=15),"&gt; 10 and &lt;=15",IF(I496&gt;15,"More than 15","")))))</f>
        <v>n/a</v>
      </c>
      <c r="K496" s="68"/>
      <c r="L496" s="68"/>
    </row>
    <row r="497" spans="1:12" x14ac:dyDescent="0.35">
      <c r="A497" s="1">
        <f>'2. Inputs'!A497</f>
        <v>0</v>
      </c>
      <c r="B497" s="1">
        <f>IF('3. Results'!$C$4="Yes",'2. Inputs'!B497,IF(D497="Yes","",'2. Inputs'!B497))</f>
        <v>0</v>
      </c>
      <c r="C497" s="61" t="b">
        <f t="shared" si="7"/>
        <v>0</v>
      </c>
      <c r="D497" s="61">
        <f>'2. Inputs'!L497</f>
        <v>0</v>
      </c>
      <c r="E497" s="67" t="e">
        <f>IF('2. Inputs'!E497="Hourly rate",'2. Inputs'!H497,'2. Inputs'!G497/52/'2. Inputs'!F497)</f>
        <v>#DIV/0!</v>
      </c>
      <c r="F497" s="63" t="str">
        <f>IF(AND('2. Inputs'!G497=0,'2. Inputs'!H497=0),"",IF('2. Inputs'!E497&lt;&gt;"Hourly rate",'2. Inputs'!G497/('2. Inputs'!F497/'2. Inputs'!$B$3),'2. Inputs'!H497*'2. Inputs'!$B$3*52))</f>
        <v/>
      </c>
      <c r="G497" s="63">
        <f>'2. Inputs'!I497+'2. Inputs'!J497</f>
        <v>0</v>
      </c>
      <c r="H497" s="65" t="e">
        <f>IF('2. Inputs'!D497&gt;0,'2. Inputs'!D497,Calculations!G497+Calculations!F497)</f>
        <v>#VALUE!</v>
      </c>
      <c r="I497" s="66">
        <f ca="1">(TODAY()-'2. Inputs'!K497)/365</f>
        <v>124.95616438356164</v>
      </c>
      <c r="J497" s="1" t="str">
        <f>IF(ISBLANK('2. Inputs'!K497),"n/a",IF(I497&lt;=5,"5 or less",IF(AND(I497&gt;5,I497&lt;=10),"&gt; 5 and &lt;= 10",IF(AND(I497&gt;10,I497&lt;=15),"&gt; 10 and &lt;=15",IF(I497&gt;15,"More than 15","")))))</f>
        <v>n/a</v>
      </c>
      <c r="K497" s="68"/>
      <c r="L497" s="68"/>
    </row>
    <row r="498" spans="1:12" x14ac:dyDescent="0.35">
      <c r="A498" s="1">
        <f>'2. Inputs'!A498</f>
        <v>0</v>
      </c>
      <c r="B498" s="1">
        <f>IF('3. Results'!$C$4="Yes",'2. Inputs'!B498,IF(D498="Yes","",'2. Inputs'!B498))</f>
        <v>0</v>
      </c>
      <c r="C498" s="61" t="b">
        <f t="shared" si="7"/>
        <v>0</v>
      </c>
      <c r="D498" s="61">
        <f>'2. Inputs'!L498</f>
        <v>0</v>
      </c>
      <c r="E498" s="67" t="e">
        <f>IF('2. Inputs'!E498="Hourly rate",'2. Inputs'!H498,'2. Inputs'!G498/52/'2. Inputs'!F498)</f>
        <v>#DIV/0!</v>
      </c>
      <c r="F498" s="63" t="str">
        <f>IF(AND('2. Inputs'!G498=0,'2. Inputs'!H498=0),"",IF('2. Inputs'!E498&lt;&gt;"Hourly rate",'2. Inputs'!G498/('2. Inputs'!F498/'2. Inputs'!$B$3),'2. Inputs'!H498*'2. Inputs'!$B$3*52))</f>
        <v/>
      </c>
      <c r="G498" s="63">
        <f>'2. Inputs'!I498+'2. Inputs'!J498</f>
        <v>0</v>
      </c>
      <c r="H498" s="65" t="e">
        <f>IF('2. Inputs'!D498&gt;0,'2. Inputs'!D498,Calculations!G498+Calculations!F498)</f>
        <v>#VALUE!</v>
      </c>
      <c r="I498" s="66">
        <f ca="1">(TODAY()-'2. Inputs'!K498)/365</f>
        <v>124.95616438356164</v>
      </c>
      <c r="J498" s="1" t="str">
        <f>IF(ISBLANK('2. Inputs'!K498),"n/a",IF(I498&lt;=5,"5 or less",IF(AND(I498&gt;5,I498&lt;=10),"&gt; 5 and &lt;= 10",IF(AND(I498&gt;10,I498&lt;=15),"&gt; 10 and &lt;=15",IF(I498&gt;15,"More than 15","")))))</f>
        <v>n/a</v>
      </c>
      <c r="K498" s="68"/>
      <c r="L498" s="68"/>
    </row>
    <row r="499" spans="1:12" x14ac:dyDescent="0.35">
      <c r="A499" s="1">
        <f>'2. Inputs'!A499</f>
        <v>0</v>
      </c>
      <c r="B499" s="1">
        <f>IF('3. Results'!$C$4="Yes",'2. Inputs'!B499,IF(D499="Yes","",'2. Inputs'!B499))</f>
        <v>0</v>
      </c>
      <c r="C499" s="61" t="b">
        <f t="shared" si="7"/>
        <v>0</v>
      </c>
      <c r="D499" s="61">
        <f>'2. Inputs'!L499</f>
        <v>0</v>
      </c>
      <c r="E499" s="67" t="e">
        <f>IF('2. Inputs'!E499="Hourly rate",'2. Inputs'!H499,'2. Inputs'!G499/52/'2. Inputs'!F499)</f>
        <v>#DIV/0!</v>
      </c>
      <c r="F499" s="63" t="str">
        <f>IF(AND('2. Inputs'!G499=0,'2. Inputs'!H499=0),"",IF('2. Inputs'!E499&lt;&gt;"Hourly rate",'2. Inputs'!G499/('2. Inputs'!F499/'2. Inputs'!$B$3),'2. Inputs'!H499*'2. Inputs'!$B$3*52))</f>
        <v/>
      </c>
      <c r="G499" s="63">
        <f>'2. Inputs'!I499+'2. Inputs'!J499</f>
        <v>0</v>
      </c>
      <c r="H499" s="65" t="e">
        <f>IF('2. Inputs'!D499&gt;0,'2. Inputs'!D499,Calculations!G499+Calculations!F499)</f>
        <v>#VALUE!</v>
      </c>
      <c r="I499" s="66">
        <f ca="1">(TODAY()-'2. Inputs'!K499)/365</f>
        <v>124.95616438356164</v>
      </c>
      <c r="J499" s="1" t="str">
        <f>IF(ISBLANK('2. Inputs'!K499),"n/a",IF(I499&lt;=5,"5 or less",IF(AND(I499&gt;5,I499&lt;=10),"&gt; 5 and &lt;= 10",IF(AND(I499&gt;10,I499&lt;=15),"&gt; 10 and &lt;=15",IF(I499&gt;15,"More than 15","")))))</f>
        <v>n/a</v>
      </c>
      <c r="K499" s="68"/>
      <c r="L499" s="68"/>
    </row>
    <row r="500" spans="1:12" x14ac:dyDescent="0.35">
      <c r="A500" s="1">
        <f>'2. Inputs'!A500</f>
        <v>0</v>
      </c>
      <c r="B500" s="1">
        <f>IF('3. Results'!$C$4="Yes",'2. Inputs'!B500,IF(D500="Yes","",'2. Inputs'!B500))</f>
        <v>0</v>
      </c>
      <c r="C500" s="61" t="b">
        <f t="shared" si="7"/>
        <v>0</v>
      </c>
      <c r="D500" s="61">
        <f>'2. Inputs'!L500</f>
        <v>0</v>
      </c>
      <c r="E500" s="67" t="e">
        <f>IF('2. Inputs'!E500="Hourly rate",'2. Inputs'!H500,'2. Inputs'!G500/52/'2. Inputs'!F500)</f>
        <v>#DIV/0!</v>
      </c>
      <c r="F500" s="63" t="str">
        <f>IF(AND('2. Inputs'!G500=0,'2. Inputs'!H500=0),"",IF('2. Inputs'!E500&lt;&gt;"Hourly rate",'2. Inputs'!G500/('2. Inputs'!F500/'2. Inputs'!$B$3),'2. Inputs'!H500*'2. Inputs'!$B$3*52))</f>
        <v/>
      </c>
      <c r="G500" s="63">
        <f>'2. Inputs'!I500+'2. Inputs'!J500</f>
        <v>0</v>
      </c>
      <c r="H500" s="65" t="e">
        <f>IF('2. Inputs'!D500&gt;0,'2. Inputs'!D500,Calculations!G500+Calculations!F500)</f>
        <v>#VALUE!</v>
      </c>
      <c r="I500" s="66">
        <f ca="1">(TODAY()-'2. Inputs'!K500)/365</f>
        <v>124.95616438356164</v>
      </c>
      <c r="J500" s="1" t="str">
        <f>IF(ISBLANK('2. Inputs'!K500),"n/a",IF(I500&lt;=5,"5 or less",IF(AND(I500&gt;5,I500&lt;=10),"&gt; 5 and &lt;= 10",IF(AND(I500&gt;10,I500&lt;=15),"&gt; 10 and &lt;=15",IF(I500&gt;15,"More than 15","")))))</f>
        <v>n/a</v>
      </c>
      <c r="K500" s="68"/>
      <c r="L500" s="68"/>
    </row>
    <row r="501" spans="1:12" x14ac:dyDescent="0.35">
      <c r="A501" s="1">
        <f>'2. Inputs'!A501</f>
        <v>0</v>
      </c>
      <c r="B501" s="1">
        <f>IF('3. Results'!$C$4="Yes",'2. Inputs'!B501,IF(D501="Yes","",'2. Inputs'!B501))</f>
        <v>0</v>
      </c>
      <c r="C501" s="61" t="b">
        <f t="shared" si="7"/>
        <v>0</v>
      </c>
      <c r="D501" s="61">
        <f>'2. Inputs'!L501</f>
        <v>0</v>
      </c>
      <c r="E501" s="67" t="e">
        <f>IF('2. Inputs'!E501="Hourly rate",'2. Inputs'!H501,'2. Inputs'!G501/52/'2. Inputs'!F501)</f>
        <v>#DIV/0!</v>
      </c>
      <c r="F501" s="63" t="str">
        <f>IF(AND('2. Inputs'!G501=0,'2. Inputs'!H501=0),"",IF('2. Inputs'!E501&lt;&gt;"Hourly rate",'2. Inputs'!G501/('2. Inputs'!F501/'2. Inputs'!$B$3),'2. Inputs'!H501*'2. Inputs'!$B$3*52))</f>
        <v/>
      </c>
      <c r="G501" s="63">
        <f>'2. Inputs'!I501+'2. Inputs'!J501</f>
        <v>0</v>
      </c>
      <c r="H501" s="65" t="e">
        <f>IF('2. Inputs'!D501&gt;0,'2. Inputs'!D501,Calculations!G501+Calculations!F501)</f>
        <v>#VALUE!</v>
      </c>
      <c r="I501" s="66">
        <f ca="1">(TODAY()-'2. Inputs'!K501)/365</f>
        <v>124.95616438356164</v>
      </c>
      <c r="J501" s="1" t="str">
        <f>IF(ISBLANK('2. Inputs'!K501),"n/a",IF(I501&lt;=5,"5 or less",IF(AND(I501&gt;5,I501&lt;=10),"&gt; 5 and &lt;= 10",IF(AND(I501&gt;10,I501&lt;=15),"&gt; 10 and &lt;=15",IF(I501&gt;15,"More than 15","")))))</f>
        <v>n/a</v>
      </c>
      <c r="K501" s="68"/>
      <c r="L501" s="68"/>
    </row>
    <row r="502" spans="1:12" x14ac:dyDescent="0.35">
      <c r="A502" s="1">
        <f>'2. Inputs'!A502</f>
        <v>0</v>
      </c>
      <c r="B502" s="1">
        <f>IF('3. Results'!$C$4="Yes",'2. Inputs'!B502,IF(D502="Yes","",'2. Inputs'!B502))</f>
        <v>0</v>
      </c>
      <c r="C502" s="61" t="b">
        <f t="shared" si="7"/>
        <v>0</v>
      </c>
      <c r="D502" s="61">
        <f>'2. Inputs'!L502</f>
        <v>0</v>
      </c>
      <c r="E502" s="67" t="e">
        <f>IF('2. Inputs'!E502="Hourly rate",'2. Inputs'!H502,'2. Inputs'!G502/52/'2. Inputs'!F502)</f>
        <v>#DIV/0!</v>
      </c>
      <c r="F502" s="63" t="str">
        <f>IF(AND('2. Inputs'!G502=0,'2. Inputs'!H502=0),"",IF('2. Inputs'!E502&lt;&gt;"Hourly rate",'2. Inputs'!G502/('2. Inputs'!F502/'2. Inputs'!$B$3),'2. Inputs'!H502*'2. Inputs'!$B$3*52))</f>
        <v/>
      </c>
      <c r="G502" s="63">
        <f>'2. Inputs'!I502+'2. Inputs'!J502</f>
        <v>0</v>
      </c>
      <c r="H502" s="65" t="e">
        <f>IF('2. Inputs'!D502&gt;0,'2. Inputs'!D502,Calculations!G502+Calculations!F502)</f>
        <v>#VALUE!</v>
      </c>
      <c r="I502" s="66">
        <f ca="1">(TODAY()-'2. Inputs'!K502)/365</f>
        <v>124.95616438356164</v>
      </c>
      <c r="J502" s="1" t="str">
        <f>IF(ISBLANK('2. Inputs'!K502),"n/a",IF(I502&lt;=5,"5 or less",IF(AND(I502&gt;5,I502&lt;=10),"&gt; 5 and &lt;= 10",IF(AND(I502&gt;10,I502&lt;=15),"&gt; 10 and &lt;=15",IF(I502&gt;15,"More than 15","")))))</f>
        <v>n/a</v>
      </c>
      <c r="K502" s="68"/>
      <c r="L502" s="68"/>
    </row>
    <row r="503" spans="1:12" x14ac:dyDescent="0.35">
      <c r="A503" s="1">
        <f>'2. Inputs'!A503</f>
        <v>0</v>
      </c>
      <c r="B503" s="1">
        <f>IF('3. Results'!$C$4="Yes",'2. Inputs'!B503,IF(D503="Yes","",'2. Inputs'!B503))</f>
        <v>0</v>
      </c>
      <c r="C503" s="61" t="b">
        <f t="shared" si="7"/>
        <v>0</v>
      </c>
      <c r="D503" s="61">
        <f>'2. Inputs'!L503</f>
        <v>0</v>
      </c>
      <c r="E503" s="67" t="e">
        <f>IF('2. Inputs'!E503="Hourly rate",'2. Inputs'!H503,'2. Inputs'!G503/52/'2. Inputs'!F503)</f>
        <v>#DIV/0!</v>
      </c>
      <c r="F503" s="63" t="str">
        <f>IF(AND('2. Inputs'!G503=0,'2. Inputs'!H503=0),"",IF('2. Inputs'!E503&lt;&gt;"Hourly rate",'2. Inputs'!G503/('2. Inputs'!F503/'2. Inputs'!$B$3),'2. Inputs'!H503*'2. Inputs'!$B$3*52))</f>
        <v/>
      </c>
      <c r="G503" s="63">
        <f>'2. Inputs'!I503+'2. Inputs'!J503</f>
        <v>0</v>
      </c>
      <c r="H503" s="65" t="e">
        <f>IF('2. Inputs'!D503&gt;0,'2. Inputs'!D503,Calculations!G503+Calculations!F503)</f>
        <v>#VALUE!</v>
      </c>
      <c r="I503" s="66">
        <f ca="1">(TODAY()-'2. Inputs'!K503)/365</f>
        <v>124.95616438356164</v>
      </c>
      <c r="J503" s="1" t="str">
        <f>IF(ISBLANK('2. Inputs'!K503),"n/a",IF(I503&lt;=5,"5 or less",IF(AND(I503&gt;5,I503&lt;=10),"&gt; 5 and &lt;= 10",IF(AND(I503&gt;10,I503&lt;=15),"&gt; 10 and &lt;=15",IF(I503&gt;15,"More than 15","")))))</f>
        <v>n/a</v>
      </c>
      <c r="K503" s="68"/>
      <c r="L503" s="68"/>
    </row>
    <row r="504" spans="1:12" x14ac:dyDescent="0.35">
      <c r="A504" s="1">
        <f>'2. Inputs'!A504</f>
        <v>0</v>
      </c>
      <c r="B504" s="1">
        <f>IF('3. Results'!$C$4="Yes",'2. Inputs'!B504,IF(D504="Yes","",'2. Inputs'!B504))</f>
        <v>0</v>
      </c>
      <c r="C504" s="61" t="b">
        <f t="shared" si="7"/>
        <v>0</v>
      </c>
      <c r="D504" s="61">
        <f>'2. Inputs'!L504</f>
        <v>0</v>
      </c>
      <c r="E504" s="67" t="e">
        <f>IF('2. Inputs'!E504="Hourly rate",'2. Inputs'!H504,'2. Inputs'!G504/52/'2. Inputs'!F504)</f>
        <v>#DIV/0!</v>
      </c>
      <c r="F504" s="63" t="str">
        <f>IF(AND('2. Inputs'!G504=0,'2. Inputs'!H504=0),"",IF('2. Inputs'!E504&lt;&gt;"Hourly rate",'2. Inputs'!G504/('2. Inputs'!F504/'2. Inputs'!$B$3),'2. Inputs'!H504*'2. Inputs'!$B$3*52))</f>
        <v/>
      </c>
      <c r="G504" s="63">
        <f>'2. Inputs'!I504+'2. Inputs'!J504</f>
        <v>0</v>
      </c>
      <c r="H504" s="65" t="e">
        <f>IF('2. Inputs'!D504&gt;0,'2. Inputs'!D504,Calculations!G504+Calculations!F504)</f>
        <v>#VALUE!</v>
      </c>
      <c r="I504" s="66">
        <f ca="1">(TODAY()-'2. Inputs'!K504)/365</f>
        <v>124.95616438356164</v>
      </c>
      <c r="J504" s="1" t="str">
        <f>IF(ISBLANK('2. Inputs'!K504),"n/a",IF(I504&lt;=5,"5 or less",IF(AND(I504&gt;5,I504&lt;=10),"&gt; 5 and &lt;= 10",IF(AND(I504&gt;10,I504&lt;=15),"&gt; 10 and &lt;=15",IF(I504&gt;15,"More than 15","")))))</f>
        <v>n/a</v>
      </c>
      <c r="K504" s="68"/>
      <c r="L504" s="68"/>
    </row>
    <row r="505" spans="1:12" x14ac:dyDescent="0.35">
      <c r="A505" s="1">
        <f>'2. Inputs'!A505</f>
        <v>0</v>
      </c>
      <c r="B505" s="1">
        <f>IF('3. Results'!$C$4="Yes",'2. Inputs'!B505,IF(D505="Yes","",'2. Inputs'!B505))</f>
        <v>0</v>
      </c>
      <c r="C505" s="61" t="b">
        <f t="shared" si="7"/>
        <v>0</v>
      </c>
      <c r="D505" s="61">
        <f>'2. Inputs'!L505</f>
        <v>0</v>
      </c>
      <c r="E505" s="67" t="e">
        <f>IF('2. Inputs'!E505="Hourly rate",'2. Inputs'!H505,'2. Inputs'!G505/52/'2. Inputs'!F505)</f>
        <v>#DIV/0!</v>
      </c>
      <c r="F505" s="63" t="str">
        <f>IF(AND('2. Inputs'!G505=0,'2. Inputs'!H505=0),"",IF('2. Inputs'!E505&lt;&gt;"Hourly rate",'2. Inputs'!G505/('2. Inputs'!F505/'2. Inputs'!$B$3),'2. Inputs'!H505*'2. Inputs'!$B$3*52))</f>
        <v/>
      </c>
      <c r="G505" s="63">
        <f>'2. Inputs'!I505+'2. Inputs'!J505</f>
        <v>0</v>
      </c>
      <c r="H505" s="65" t="e">
        <f>IF('2. Inputs'!D505&gt;0,'2. Inputs'!D505,Calculations!G505+Calculations!F505)</f>
        <v>#VALUE!</v>
      </c>
      <c r="I505" s="66">
        <f ca="1">(TODAY()-'2. Inputs'!K505)/365</f>
        <v>124.95616438356164</v>
      </c>
      <c r="J505" s="1" t="str">
        <f>IF(ISBLANK('2. Inputs'!K505),"n/a",IF(I505&lt;=5,"5 or less",IF(AND(I505&gt;5,I505&lt;=10),"&gt; 5 and &lt;= 10",IF(AND(I505&gt;10,I505&lt;=15),"&gt; 10 and &lt;=15",IF(I505&gt;15,"More than 15","")))))</f>
        <v>n/a</v>
      </c>
      <c r="K505" s="68"/>
      <c r="L505" s="68"/>
    </row>
    <row r="506" spans="1:12" x14ac:dyDescent="0.35">
      <c r="A506" s="1">
        <f>'2. Inputs'!A506</f>
        <v>0</v>
      </c>
      <c r="B506" s="1">
        <f>IF('3. Results'!$C$4="Yes",'2. Inputs'!B506,IF(D506="Yes","",'2. Inputs'!B506))</f>
        <v>0</v>
      </c>
      <c r="C506" s="61" t="b">
        <f t="shared" si="7"/>
        <v>0</v>
      </c>
      <c r="D506" s="61">
        <f>'2. Inputs'!L506</f>
        <v>0</v>
      </c>
      <c r="E506" s="67" t="e">
        <f>IF('2. Inputs'!E506="Hourly rate",'2. Inputs'!H506,'2. Inputs'!G506/52/'2. Inputs'!F506)</f>
        <v>#DIV/0!</v>
      </c>
      <c r="F506" s="63" t="str">
        <f>IF(AND('2. Inputs'!G506=0,'2. Inputs'!H506=0),"",IF('2. Inputs'!E506&lt;&gt;"Hourly rate",'2. Inputs'!G506/('2. Inputs'!F506/'2. Inputs'!$B$3),'2. Inputs'!H506*'2. Inputs'!$B$3*52))</f>
        <v/>
      </c>
      <c r="G506" s="63">
        <f>'2. Inputs'!I506+'2. Inputs'!J506</f>
        <v>0</v>
      </c>
      <c r="H506" s="65" t="e">
        <f>IF('2. Inputs'!D506&gt;0,'2. Inputs'!D506,Calculations!G506+Calculations!F506)</f>
        <v>#VALUE!</v>
      </c>
      <c r="I506" s="66">
        <f ca="1">(TODAY()-'2. Inputs'!K506)/365</f>
        <v>124.95616438356164</v>
      </c>
      <c r="J506" s="1" t="str">
        <f>IF(ISBLANK('2. Inputs'!K506),"n/a",IF(I506&lt;=5,"5 or less",IF(AND(I506&gt;5,I506&lt;=10),"&gt; 5 and &lt;= 10",IF(AND(I506&gt;10,I506&lt;=15),"&gt; 10 and &lt;=15",IF(I506&gt;15,"More than 15","")))))</f>
        <v>n/a</v>
      </c>
      <c r="K506" s="68"/>
      <c r="L506" s="68"/>
    </row>
    <row r="507" spans="1:12" x14ac:dyDescent="0.35">
      <c r="A507" s="1">
        <f>'2. Inputs'!A507</f>
        <v>0</v>
      </c>
      <c r="B507" s="1">
        <f>IF('3. Results'!$C$4="Yes",'2. Inputs'!B507,IF(D507="Yes","",'2. Inputs'!B507))</f>
        <v>0</v>
      </c>
      <c r="C507" s="61" t="b">
        <f t="shared" si="7"/>
        <v>0</v>
      </c>
      <c r="D507" s="61">
        <f>'2. Inputs'!L507</f>
        <v>0</v>
      </c>
      <c r="E507" s="67" t="e">
        <f>IF('2. Inputs'!E507="Hourly rate",'2. Inputs'!H507,'2. Inputs'!G507/52/'2. Inputs'!F507)</f>
        <v>#DIV/0!</v>
      </c>
      <c r="F507" s="63" t="str">
        <f>IF(AND('2. Inputs'!G507=0,'2. Inputs'!H507=0),"",IF('2. Inputs'!E507&lt;&gt;"Hourly rate",'2. Inputs'!G507/('2. Inputs'!F507/'2. Inputs'!$B$3),'2. Inputs'!H507*'2. Inputs'!$B$3*52))</f>
        <v/>
      </c>
      <c r="G507" s="63">
        <f>'2. Inputs'!I507+'2. Inputs'!J507</f>
        <v>0</v>
      </c>
      <c r="H507" s="65" t="e">
        <f>IF('2. Inputs'!D507&gt;0,'2. Inputs'!D507,Calculations!G507+Calculations!F507)</f>
        <v>#VALUE!</v>
      </c>
      <c r="I507" s="66">
        <f ca="1">(TODAY()-'2. Inputs'!K507)/365</f>
        <v>124.95616438356164</v>
      </c>
      <c r="J507" s="1" t="str">
        <f>IF(ISBLANK('2. Inputs'!K507),"n/a",IF(I507&lt;=5,"5 or less",IF(AND(I507&gt;5,I507&lt;=10),"&gt; 5 and &lt;= 10",IF(AND(I507&gt;10,I507&lt;=15),"&gt; 10 and &lt;=15",IF(I507&gt;15,"More than 15","")))))</f>
        <v>n/a</v>
      </c>
      <c r="K507" s="68"/>
      <c r="L507" s="68"/>
    </row>
    <row r="508" spans="1:12" x14ac:dyDescent="0.35">
      <c r="A508" s="1">
        <f>'2. Inputs'!A508</f>
        <v>0</v>
      </c>
      <c r="B508" s="1">
        <f>IF('3. Results'!$C$4="Yes",'2. Inputs'!B508,IF(D508="Yes","",'2. Inputs'!B508))</f>
        <v>0</v>
      </c>
      <c r="C508" s="61" t="b">
        <f t="shared" si="7"/>
        <v>0</v>
      </c>
      <c r="D508" s="61">
        <f>'2. Inputs'!L508</f>
        <v>0</v>
      </c>
      <c r="E508" s="67" t="e">
        <f>IF('2. Inputs'!E508="Hourly rate",'2. Inputs'!H508,'2. Inputs'!G508/52/'2. Inputs'!F508)</f>
        <v>#DIV/0!</v>
      </c>
      <c r="F508" s="63" t="str">
        <f>IF(AND('2. Inputs'!G508=0,'2. Inputs'!H508=0),"",IF('2. Inputs'!E508&lt;&gt;"Hourly rate",'2. Inputs'!G508/('2. Inputs'!F508/'2. Inputs'!$B$3),'2. Inputs'!H508*'2. Inputs'!$B$3*52))</f>
        <v/>
      </c>
      <c r="G508" s="63">
        <f>'2. Inputs'!I508+'2. Inputs'!J508</f>
        <v>0</v>
      </c>
      <c r="H508" s="65" t="e">
        <f>IF('2. Inputs'!D508&gt;0,'2. Inputs'!D508,Calculations!G508+Calculations!F508)</f>
        <v>#VALUE!</v>
      </c>
      <c r="I508" s="66">
        <f ca="1">(TODAY()-'2. Inputs'!K508)/365</f>
        <v>124.95616438356164</v>
      </c>
      <c r="J508" s="1" t="str">
        <f>IF(ISBLANK('2. Inputs'!K508),"n/a",IF(I508&lt;=5,"5 or less",IF(AND(I508&gt;5,I508&lt;=10),"&gt; 5 and &lt;= 10",IF(AND(I508&gt;10,I508&lt;=15),"&gt; 10 and &lt;=15",IF(I508&gt;15,"More than 15","")))))</f>
        <v>n/a</v>
      </c>
      <c r="K508" s="68"/>
      <c r="L508" s="68"/>
    </row>
    <row r="509" spans="1:12" x14ac:dyDescent="0.35">
      <c r="A509" s="1">
        <f>'2. Inputs'!A509</f>
        <v>0</v>
      </c>
      <c r="B509" s="1">
        <f>IF('3. Results'!$C$4="Yes",'2. Inputs'!B509,IF(D509="Yes","",'2. Inputs'!B509))</f>
        <v>0</v>
      </c>
      <c r="C509" s="61" t="b">
        <f t="shared" si="7"/>
        <v>0</v>
      </c>
      <c r="D509" s="61">
        <f>'2. Inputs'!L509</f>
        <v>0</v>
      </c>
      <c r="E509" s="67" t="e">
        <f>IF('2. Inputs'!E509="Hourly rate",'2. Inputs'!H509,'2. Inputs'!G509/52/'2. Inputs'!F509)</f>
        <v>#DIV/0!</v>
      </c>
      <c r="F509" s="63" t="str">
        <f>IF(AND('2. Inputs'!G509=0,'2. Inputs'!H509=0),"",IF('2. Inputs'!E509&lt;&gt;"Hourly rate",'2. Inputs'!G509/('2. Inputs'!F509/'2. Inputs'!$B$3),'2. Inputs'!H509*'2. Inputs'!$B$3*52))</f>
        <v/>
      </c>
      <c r="G509" s="63">
        <f>'2. Inputs'!I509+'2. Inputs'!J509</f>
        <v>0</v>
      </c>
      <c r="H509" s="65" t="e">
        <f>IF('2. Inputs'!D509&gt;0,'2. Inputs'!D509,Calculations!G509+Calculations!F509)</f>
        <v>#VALUE!</v>
      </c>
      <c r="I509" s="66">
        <f ca="1">(TODAY()-'2. Inputs'!K509)/365</f>
        <v>124.95616438356164</v>
      </c>
      <c r="J509" s="1" t="str">
        <f>IF(ISBLANK('2. Inputs'!K509),"n/a",IF(I509&lt;=5,"5 or less",IF(AND(I509&gt;5,I509&lt;=10),"&gt; 5 and &lt;= 10",IF(AND(I509&gt;10,I509&lt;=15),"&gt; 10 and &lt;=15",IF(I509&gt;15,"More than 15","")))))</f>
        <v>n/a</v>
      </c>
      <c r="K509" s="68"/>
      <c r="L509" s="68"/>
    </row>
    <row r="510" spans="1:12" x14ac:dyDescent="0.35">
      <c r="A510" s="1">
        <f>'2. Inputs'!A510</f>
        <v>0</v>
      </c>
      <c r="B510" s="1">
        <f>IF('3. Results'!$C$4="Yes",'2. Inputs'!B510,IF(D510="Yes","",'2. Inputs'!B510))</f>
        <v>0</v>
      </c>
      <c r="C510" s="61" t="b">
        <f t="shared" si="7"/>
        <v>0</v>
      </c>
      <c r="D510" s="61">
        <f>'2. Inputs'!L510</f>
        <v>0</v>
      </c>
      <c r="E510" s="67" t="e">
        <f>IF('2. Inputs'!E510="Hourly rate",'2. Inputs'!H510,'2. Inputs'!G510/52/'2. Inputs'!F510)</f>
        <v>#DIV/0!</v>
      </c>
      <c r="F510" s="63" t="str">
        <f>IF(AND('2. Inputs'!G510=0,'2. Inputs'!H510=0),"",IF('2. Inputs'!E510&lt;&gt;"Hourly rate",'2. Inputs'!G510/('2. Inputs'!F510/'2. Inputs'!$B$3),'2. Inputs'!H510*'2. Inputs'!$B$3*52))</f>
        <v/>
      </c>
      <c r="G510" s="63">
        <f>'2. Inputs'!I510+'2. Inputs'!J510</f>
        <v>0</v>
      </c>
      <c r="H510" s="65" t="e">
        <f>IF('2. Inputs'!D510&gt;0,'2. Inputs'!D510,Calculations!G510+Calculations!F510)</f>
        <v>#VALUE!</v>
      </c>
      <c r="I510" s="66">
        <f ca="1">(TODAY()-'2. Inputs'!K510)/365</f>
        <v>124.95616438356164</v>
      </c>
      <c r="J510" s="1" t="str">
        <f>IF(ISBLANK('2. Inputs'!K510),"n/a",IF(I510&lt;=5,"5 or less",IF(AND(I510&gt;5,I510&lt;=10),"&gt; 5 and &lt;= 10",IF(AND(I510&gt;10,I510&lt;=15),"&gt; 10 and &lt;=15",IF(I510&gt;15,"More than 15","")))))</f>
        <v>n/a</v>
      </c>
      <c r="K510" s="68"/>
      <c r="L510" s="68"/>
    </row>
    <row r="511" spans="1:12" x14ac:dyDescent="0.35">
      <c r="A511" s="1">
        <f>'2. Inputs'!A511</f>
        <v>0</v>
      </c>
      <c r="B511" s="1">
        <f>IF('3. Results'!$C$4="Yes",'2. Inputs'!B511,IF(D511="Yes","",'2. Inputs'!B511))</f>
        <v>0</v>
      </c>
      <c r="C511" s="61" t="b">
        <f t="shared" si="7"/>
        <v>0</v>
      </c>
      <c r="D511" s="61">
        <f>'2. Inputs'!L511</f>
        <v>0</v>
      </c>
      <c r="E511" s="67" t="e">
        <f>IF('2. Inputs'!E511="Hourly rate",'2. Inputs'!H511,'2. Inputs'!G511/52/'2. Inputs'!F511)</f>
        <v>#DIV/0!</v>
      </c>
      <c r="F511" s="63" t="str">
        <f>IF(AND('2. Inputs'!G511=0,'2. Inputs'!H511=0),"",IF('2. Inputs'!E511&lt;&gt;"Hourly rate",'2. Inputs'!G511/('2. Inputs'!F511/'2. Inputs'!$B$3),'2. Inputs'!H511*'2. Inputs'!$B$3*52))</f>
        <v/>
      </c>
      <c r="G511" s="63">
        <f>'2. Inputs'!I511+'2. Inputs'!J511</f>
        <v>0</v>
      </c>
      <c r="H511" s="65" t="e">
        <f>IF('2. Inputs'!D511&gt;0,'2. Inputs'!D511,Calculations!G511+Calculations!F511)</f>
        <v>#VALUE!</v>
      </c>
      <c r="I511" s="66">
        <f ca="1">(TODAY()-'2. Inputs'!K511)/365</f>
        <v>124.95616438356164</v>
      </c>
      <c r="J511" s="1" t="str">
        <f>IF(ISBLANK('2. Inputs'!K511),"n/a",IF(I511&lt;=5,"5 or less",IF(AND(I511&gt;5,I511&lt;=10),"&gt; 5 and &lt;= 10",IF(AND(I511&gt;10,I511&lt;=15),"&gt; 10 and &lt;=15",IF(I511&gt;15,"More than 15","")))))</f>
        <v>n/a</v>
      </c>
      <c r="K511" s="68"/>
      <c r="L511" s="68"/>
    </row>
    <row r="512" spans="1:12" x14ac:dyDescent="0.35">
      <c r="A512" s="1">
        <f>'2. Inputs'!A512</f>
        <v>0</v>
      </c>
      <c r="B512" s="1">
        <f>IF('3. Results'!$C$4="Yes",'2. Inputs'!B512,IF(D512="Yes","",'2. Inputs'!B512))</f>
        <v>0</v>
      </c>
      <c r="C512" s="61" t="b">
        <f t="shared" si="7"/>
        <v>0</v>
      </c>
      <c r="D512" s="61">
        <f>'2. Inputs'!L512</f>
        <v>0</v>
      </c>
      <c r="E512" s="67" t="e">
        <f>IF('2. Inputs'!E512="Hourly rate",'2. Inputs'!H512,'2. Inputs'!G512/52/'2. Inputs'!F512)</f>
        <v>#DIV/0!</v>
      </c>
      <c r="F512" s="63" t="str">
        <f>IF(AND('2. Inputs'!G512=0,'2. Inputs'!H512=0),"",IF('2. Inputs'!E512&lt;&gt;"Hourly rate",'2. Inputs'!G512/('2. Inputs'!F512/'2. Inputs'!$B$3),'2. Inputs'!H512*'2. Inputs'!$B$3*52))</f>
        <v/>
      </c>
      <c r="G512" s="63">
        <f>'2. Inputs'!I512+'2. Inputs'!J512</f>
        <v>0</v>
      </c>
      <c r="H512" s="65" t="e">
        <f>IF('2. Inputs'!D512&gt;0,'2. Inputs'!D512,Calculations!G512+Calculations!F512)</f>
        <v>#VALUE!</v>
      </c>
      <c r="I512" s="66">
        <f ca="1">(TODAY()-'2. Inputs'!K512)/365</f>
        <v>124.95616438356164</v>
      </c>
      <c r="J512" s="1" t="str">
        <f>IF(ISBLANK('2. Inputs'!K512),"n/a",IF(I512&lt;=5,"5 or less",IF(AND(I512&gt;5,I512&lt;=10),"&gt; 5 and &lt;= 10",IF(AND(I512&gt;10,I512&lt;=15),"&gt; 10 and &lt;=15",IF(I512&gt;15,"More than 15","")))))</f>
        <v>n/a</v>
      </c>
      <c r="K512" s="68"/>
      <c r="L512" s="68"/>
    </row>
    <row r="513" spans="1:12" x14ac:dyDescent="0.35">
      <c r="A513" s="1">
        <f>'2. Inputs'!A513</f>
        <v>0</v>
      </c>
      <c r="B513" s="1">
        <f>IF('3. Results'!$C$4="Yes",'2. Inputs'!B513,IF(D513="Yes","",'2. Inputs'!B513))</f>
        <v>0</v>
      </c>
      <c r="C513" s="61" t="b">
        <f t="shared" si="7"/>
        <v>0</v>
      </c>
      <c r="D513" s="61">
        <f>'2. Inputs'!L513</f>
        <v>0</v>
      </c>
      <c r="E513" s="67" t="e">
        <f>IF('2. Inputs'!E513="Hourly rate",'2. Inputs'!H513,'2. Inputs'!G513/52/'2. Inputs'!F513)</f>
        <v>#DIV/0!</v>
      </c>
      <c r="F513" s="63" t="str">
        <f>IF(AND('2. Inputs'!G513=0,'2. Inputs'!H513=0),"",IF('2. Inputs'!E513&lt;&gt;"Hourly rate",'2. Inputs'!G513/('2. Inputs'!F513/'2. Inputs'!$B$3),'2. Inputs'!H513*'2. Inputs'!$B$3*52))</f>
        <v/>
      </c>
      <c r="G513" s="63">
        <f>'2. Inputs'!I513+'2. Inputs'!J513</f>
        <v>0</v>
      </c>
      <c r="H513" s="65" t="e">
        <f>IF('2. Inputs'!D513&gt;0,'2. Inputs'!D513,Calculations!G513+Calculations!F513)</f>
        <v>#VALUE!</v>
      </c>
      <c r="I513" s="66">
        <f ca="1">(TODAY()-'2. Inputs'!K513)/365</f>
        <v>124.95616438356164</v>
      </c>
      <c r="J513" s="1" t="str">
        <f>IF(ISBLANK('2. Inputs'!K513),"n/a",IF(I513&lt;=5,"5 or less",IF(AND(I513&gt;5,I513&lt;=10),"&gt; 5 and &lt;= 10",IF(AND(I513&gt;10,I513&lt;=15),"&gt; 10 and &lt;=15",IF(I513&gt;15,"More than 15","")))))</f>
        <v>n/a</v>
      </c>
      <c r="K513" s="68"/>
      <c r="L513" s="68"/>
    </row>
    <row r="514" spans="1:12" x14ac:dyDescent="0.35">
      <c r="A514" s="1">
        <f>'2. Inputs'!A514</f>
        <v>0</v>
      </c>
      <c r="B514" s="1">
        <f>IF('3. Results'!$C$4="Yes",'2. Inputs'!B514,IF(D514="Yes","",'2. Inputs'!B514))</f>
        <v>0</v>
      </c>
      <c r="C514" s="61" t="b">
        <f t="shared" si="7"/>
        <v>0</v>
      </c>
      <c r="D514" s="61">
        <f>'2. Inputs'!L514</f>
        <v>0</v>
      </c>
      <c r="E514" s="67" t="e">
        <f>IF('2. Inputs'!E514="Hourly rate",'2. Inputs'!H514,'2. Inputs'!G514/52/'2. Inputs'!F514)</f>
        <v>#DIV/0!</v>
      </c>
      <c r="F514" s="63" t="str">
        <f>IF(AND('2. Inputs'!G514=0,'2. Inputs'!H514=0),"",IF('2. Inputs'!E514&lt;&gt;"Hourly rate",'2. Inputs'!G514/('2. Inputs'!F514/'2. Inputs'!$B$3),'2. Inputs'!H514*'2. Inputs'!$B$3*52))</f>
        <v/>
      </c>
      <c r="G514" s="63">
        <f>'2. Inputs'!I514+'2. Inputs'!J514</f>
        <v>0</v>
      </c>
      <c r="H514" s="65" t="e">
        <f>IF('2. Inputs'!D514&gt;0,'2. Inputs'!D514,Calculations!G514+Calculations!F514)</f>
        <v>#VALUE!</v>
      </c>
      <c r="I514" s="66">
        <f ca="1">(TODAY()-'2. Inputs'!K514)/365</f>
        <v>124.95616438356164</v>
      </c>
      <c r="J514" s="1" t="str">
        <f>IF(ISBLANK('2. Inputs'!K514),"n/a",IF(I514&lt;=5,"5 or less",IF(AND(I514&gt;5,I514&lt;=10),"&gt; 5 and &lt;= 10",IF(AND(I514&gt;10,I514&lt;=15),"&gt; 10 and &lt;=15",IF(I514&gt;15,"More than 15","")))))</f>
        <v>n/a</v>
      </c>
      <c r="K514" s="68"/>
      <c r="L514" s="68"/>
    </row>
    <row r="515" spans="1:12" x14ac:dyDescent="0.35">
      <c r="A515" s="1">
        <f>'2. Inputs'!A515</f>
        <v>0</v>
      </c>
      <c r="B515" s="1">
        <f>IF('3. Results'!$C$4="Yes",'2. Inputs'!B515,IF(D515="Yes","",'2. Inputs'!B515))</f>
        <v>0</v>
      </c>
      <c r="C515" s="61" t="b">
        <f t="shared" si="7"/>
        <v>0</v>
      </c>
      <c r="D515" s="61">
        <f>'2. Inputs'!L515</f>
        <v>0</v>
      </c>
      <c r="E515" s="67" t="e">
        <f>IF('2. Inputs'!E515="Hourly rate",'2. Inputs'!H515,'2. Inputs'!G515/52/'2. Inputs'!F515)</f>
        <v>#DIV/0!</v>
      </c>
      <c r="F515" s="63" t="str">
        <f>IF(AND('2. Inputs'!G515=0,'2. Inputs'!H515=0),"",IF('2. Inputs'!E515&lt;&gt;"Hourly rate",'2. Inputs'!G515/('2. Inputs'!F515/'2. Inputs'!$B$3),'2. Inputs'!H515*'2. Inputs'!$B$3*52))</f>
        <v/>
      </c>
      <c r="G515" s="63">
        <f>'2. Inputs'!I515+'2. Inputs'!J515</f>
        <v>0</v>
      </c>
      <c r="H515" s="65" t="e">
        <f>IF('2. Inputs'!D515&gt;0,'2. Inputs'!D515,Calculations!G515+Calculations!F515)</f>
        <v>#VALUE!</v>
      </c>
      <c r="I515" s="66">
        <f ca="1">(TODAY()-'2. Inputs'!K515)/365</f>
        <v>124.95616438356164</v>
      </c>
      <c r="J515" s="1" t="str">
        <f>IF(ISBLANK('2. Inputs'!K515),"n/a",IF(I515&lt;=5,"5 or less",IF(AND(I515&gt;5,I515&lt;=10),"&gt; 5 and &lt;= 10",IF(AND(I515&gt;10,I515&lt;=15),"&gt; 10 and &lt;=15",IF(I515&gt;15,"More than 15","")))))</f>
        <v>n/a</v>
      </c>
      <c r="K515" s="68"/>
      <c r="L515" s="68"/>
    </row>
    <row r="516" spans="1:12" x14ac:dyDescent="0.35">
      <c r="A516" s="1">
        <f>'2. Inputs'!A516</f>
        <v>0</v>
      </c>
      <c r="B516" s="1">
        <f>IF('3. Results'!$C$4="Yes",'2. Inputs'!B516,IF(D516="Yes","",'2. Inputs'!B516))</f>
        <v>0</v>
      </c>
      <c r="C516" s="61" t="b">
        <f t="shared" si="7"/>
        <v>0</v>
      </c>
      <c r="D516" s="61">
        <f>'2. Inputs'!L516</f>
        <v>0</v>
      </c>
      <c r="E516" s="67" t="e">
        <f>IF('2. Inputs'!E516="Hourly rate",'2. Inputs'!H516,'2. Inputs'!G516/52/'2. Inputs'!F516)</f>
        <v>#DIV/0!</v>
      </c>
      <c r="F516" s="63" t="str">
        <f>IF(AND('2. Inputs'!G516=0,'2. Inputs'!H516=0),"",IF('2. Inputs'!E516&lt;&gt;"Hourly rate",'2. Inputs'!G516/('2. Inputs'!F516/'2. Inputs'!$B$3),'2. Inputs'!H516*'2. Inputs'!$B$3*52))</f>
        <v/>
      </c>
      <c r="G516" s="63">
        <f>'2. Inputs'!I516+'2. Inputs'!J516</f>
        <v>0</v>
      </c>
      <c r="H516" s="65" t="e">
        <f>IF('2. Inputs'!D516&gt;0,'2. Inputs'!D516,Calculations!G516+Calculations!F516)</f>
        <v>#VALUE!</v>
      </c>
      <c r="I516" s="66">
        <f ca="1">(TODAY()-'2. Inputs'!K516)/365</f>
        <v>124.95616438356164</v>
      </c>
      <c r="J516" s="1" t="str">
        <f>IF(ISBLANK('2. Inputs'!K516),"n/a",IF(I516&lt;=5,"5 or less",IF(AND(I516&gt;5,I516&lt;=10),"&gt; 5 and &lt;= 10",IF(AND(I516&gt;10,I516&lt;=15),"&gt; 10 and &lt;=15",IF(I516&gt;15,"More than 15","")))))</f>
        <v>n/a</v>
      </c>
      <c r="K516" s="68"/>
      <c r="L516" s="68"/>
    </row>
    <row r="517" spans="1:12" x14ac:dyDescent="0.35">
      <c r="A517" s="1">
        <f>'2. Inputs'!A517</f>
        <v>0</v>
      </c>
      <c r="B517" s="1">
        <f>IF('3. Results'!$C$4="Yes",'2. Inputs'!B517,IF(D517="Yes","",'2. Inputs'!B517))</f>
        <v>0</v>
      </c>
      <c r="C517" s="61" t="b">
        <f t="shared" si="7"/>
        <v>0</v>
      </c>
      <c r="D517" s="61">
        <f>'2. Inputs'!L517</f>
        <v>0</v>
      </c>
      <c r="E517" s="67" t="e">
        <f>IF('2. Inputs'!E517="Hourly rate",'2. Inputs'!H517,'2. Inputs'!G517/52/'2. Inputs'!F517)</f>
        <v>#DIV/0!</v>
      </c>
      <c r="F517" s="63" t="str">
        <f>IF(AND('2. Inputs'!G517=0,'2. Inputs'!H517=0),"",IF('2. Inputs'!E517&lt;&gt;"Hourly rate",'2. Inputs'!G517/('2. Inputs'!F517/'2. Inputs'!$B$3),'2. Inputs'!H517*'2. Inputs'!$B$3*52))</f>
        <v/>
      </c>
      <c r="G517" s="63">
        <f>'2. Inputs'!I517+'2. Inputs'!J517</f>
        <v>0</v>
      </c>
      <c r="H517" s="65" t="e">
        <f>IF('2. Inputs'!D517&gt;0,'2. Inputs'!D517,Calculations!G517+Calculations!F517)</f>
        <v>#VALUE!</v>
      </c>
      <c r="I517" s="66">
        <f ca="1">(TODAY()-'2. Inputs'!K517)/365</f>
        <v>124.95616438356164</v>
      </c>
      <c r="J517" s="1" t="str">
        <f>IF(ISBLANK('2. Inputs'!K517),"n/a",IF(I517&lt;=5,"5 or less",IF(AND(I517&gt;5,I517&lt;=10),"&gt; 5 and &lt;= 10",IF(AND(I517&gt;10,I517&lt;=15),"&gt; 10 and &lt;=15",IF(I517&gt;15,"More than 15","")))))</f>
        <v>n/a</v>
      </c>
      <c r="K517" s="68"/>
      <c r="L517" s="68"/>
    </row>
    <row r="518" spans="1:12" x14ac:dyDescent="0.35">
      <c r="A518" s="1">
        <f>'2. Inputs'!A518</f>
        <v>0</v>
      </c>
      <c r="B518" s="1">
        <f>IF('3. Results'!$C$4="Yes",'2. Inputs'!B518,IF(D518="Yes","",'2. Inputs'!B518))</f>
        <v>0</v>
      </c>
      <c r="C518" s="61" t="b">
        <f t="shared" si="7"/>
        <v>0</v>
      </c>
      <c r="D518" s="61">
        <f>'2. Inputs'!L518</f>
        <v>0</v>
      </c>
      <c r="E518" s="67" t="e">
        <f>IF('2. Inputs'!E518="Hourly rate",'2. Inputs'!H518,'2. Inputs'!G518/52/'2. Inputs'!F518)</f>
        <v>#DIV/0!</v>
      </c>
      <c r="F518" s="63" t="str">
        <f>IF(AND('2. Inputs'!G518=0,'2. Inputs'!H518=0),"",IF('2. Inputs'!E518&lt;&gt;"Hourly rate",'2. Inputs'!G518/('2. Inputs'!F518/'2. Inputs'!$B$3),'2. Inputs'!H518*'2. Inputs'!$B$3*52))</f>
        <v/>
      </c>
      <c r="G518" s="63">
        <f>'2. Inputs'!I518+'2. Inputs'!J518</f>
        <v>0</v>
      </c>
      <c r="H518" s="65" t="e">
        <f>IF('2. Inputs'!D518&gt;0,'2. Inputs'!D518,Calculations!G518+Calculations!F518)</f>
        <v>#VALUE!</v>
      </c>
      <c r="I518" s="66">
        <f ca="1">(TODAY()-'2. Inputs'!K518)/365</f>
        <v>124.95616438356164</v>
      </c>
      <c r="J518" s="1" t="str">
        <f>IF(ISBLANK('2. Inputs'!K518),"n/a",IF(I518&lt;=5,"5 or less",IF(AND(I518&gt;5,I518&lt;=10),"&gt; 5 and &lt;= 10",IF(AND(I518&gt;10,I518&lt;=15),"&gt; 10 and &lt;=15",IF(I518&gt;15,"More than 15","")))))</f>
        <v>n/a</v>
      </c>
      <c r="K518" s="68"/>
      <c r="L518" s="68"/>
    </row>
    <row r="519" spans="1:12" x14ac:dyDescent="0.35">
      <c r="A519" s="1">
        <f>'2. Inputs'!A519</f>
        <v>0</v>
      </c>
      <c r="B519" s="1">
        <f>IF('3. Results'!$C$4="Yes",'2. Inputs'!B519,IF(D519="Yes","",'2. Inputs'!B519))</f>
        <v>0</v>
      </c>
      <c r="C519" s="61" t="b">
        <f t="shared" si="7"/>
        <v>0</v>
      </c>
      <c r="D519" s="61">
        <f>'2. Inputs'!L519</f>
        <v>0</v>
      </c>
      <c r="E519" s="67" t="e">
        <f>IF('2. Inputs'!E519="Hourly rate",'2. Inputs'!H519,'2. Inputs'!G519/52/'2. Inputs'!F519)</f>
        <v>#DIV/0!</v>
      </c>
      <c r="F519" s="63" t="str">
        <f>IF(AND('2. Inputs'!G519=0,'2. Inputs'!H519=0),"",IF('2. Inputs'!E519&lt;&gt;"Hourly rate",'2. Inputs'!G519/('2. Inputs'!F519/'2. Inputs'!$B$3),'2. Inputs'!H519*'2. Inputs'!$B$3*52))</f>
        <v/>
      </c>
      <c r="G519" s="63">
        <f>'2. Inputs'!I519+'2. Inputs'!J519</f>
        <v>0</v>
      </c>
      <c r="H519" s="65" t="e">
        <f>IF('2. Inputs'!D519&gt;0,'2. Inputs'!D519,Calculations!G519+Calculations!F519)</f>
        <v>#VALUE!</v>
      </c>
      <c r="I519" s="66">
        <f ca="1">(TODAY()-'2. Inputs'!K519)/365</f>
        <v>124.95616438356164</v>
      </c>
      <c r="J519" s="1" t="str">
        <f>IF(ISBLANK('2. Inputs'!K519),"n/a",IF(I519&lt;=5,"5 or less",IF(AND(I519&gt;5,I519&lt;=10),"&gt; 5 and &lt;= 10",IF(AND(I519&gt;10,I519&lt;=15),"&gt; 10 and &lt;=15",IF(I519&gt;15,"More than 15","")))))</f>
        <v>n/a</v>
      </c>
      <c r="K519" s="68"/>
      <c r="L519" s="68"/>
    </row>
    <row r="520" spans="1:12" x14ac:dyDescent="0.35">
      <c r="A520" s="1">
        <f>'2. Inputs'!A520</f>
        <v>0</v>
      </c>
      <c r="B520" s="1">
        <f>IF('3. Results'!$C$4="Yes",'2. Inputs'!B520,IF(D520="Yes","",'2. Inputs'!B520))</f>
        <v>0</v>
      </c>
      <c r="C520" s="61" t="b">
        <f t="shared" ref="C520:C583" si="8">IF(OR(B520="Women",B520="Men"),"Women and Men")</f>
        <v>0</v>
      </c>
      <c r="D520" s="61">
        <f>'2. Inputs'!L520</f>
        <v>0</v>
      </c>
      <c r="E520" s="67" t="e">
        <f>IF('2. Inputs'!E520="Hourly rate",'2. Inputs'!H520,'2. Inputs'!G520/52/'2. Inputs'!F520)</f>
        <v>#DIV/0!</v>
      </c>
      <c r="F520" s="63" t="str">
        <f>IF(AND('2. Inputs'!G520=0,'2. Inputs'!H520=0),"",IF('2. Inputs'!E520&lt;&gt;"Hourly rate",'2. Inputs'!G520/('2. Inputs'!F520/'2. Inputs'!$B$3),'2. Inputs'!H520*'2. Inputs'!$B$3*52))</f>
        <v/>
      </c>
      <c r="G520" s="63">
        <f>'2. Inputs'!I520+'2. Inputs'!J520</f>
        <v>0</v>
      </c>
      <c r="H520" s="65" t="e">
        <f>IF('2. Inputs'!D520&gt;0,'2. Inputs'!D520,Calculations!G520+Calculations!F520)</f>
        <v>#VALUE!</v>
      </c>
      <c r="I520" s="66">
        <f ca="1">(TODAY()-'2. Inputs'!K520)/365</f>
        <v>124.95616438356164</v>
      </c>
      <c r="J520" s="1" t="str">
        <f>IF(ISBLANK('2. Inputs'!K520),"n/a",IF(I520&lt;=5,"5 or less",IF(AND(I520&gt;5,I520&lt;=10),"&gt; 5 and &lt;= 10",IF(AND(I520&gt;10,I520&lt;=15),"&gt; 10 and &lt;=15",IF(I520&gt;15,"More than 15","")))))</f>
        <v>n/a</v>
      </c>
      <c r="K520" s="68"/>
      <c r="L520" s="68"/>
    </row>
    <row r="521" spans="1:12" x14ac:dyDescent="0.35">
      <c r="A521" s="1">
        <f>'2. Inputs'!A521</f>
        <v>0</v>
      </c>
      <c r="B521" s="1">
        <f>IF('3. Results'!$C$4="Yes",'2. Inputs'!B521,IF(D521="Yes","",'2. Inputs'!B521))</f>
        <v>0</v>
      </c>
      <c r="C521" s="61" t="b">
        <f t="shared" si="8"/>
        <v>0</v>
      </c>
      <c r="D521" s="61">
        <f>'2. Inputs'!L521</f>
        <v>0</v>
      </c>
      <c r="E521" s="67" t="e">
        <f>IF('2. Inputs'!E521="Hourly rate",'2. Inputs'!H521,'2. Inputs'!G521/52/'2. Inputs'!F521)</f>
        <v>#DIV/0!</v>
      </c>
      <c r="F521" s="63" t="str">
        <f>IF(AND('2. Inputs'!G521=0,'2. Inputs'!H521=0),"",IF('2. Inputs'!E521&lt;&gt;"Hourly rate",'2. Inputs'!G521/('2. Inputs'!F521/'2. Inputs'!$B$3),'2. Inputs'!H521*'2. Inputs'!$B$3*52))</f>
        <v/>
      </c>
      <c r="G521" s="63">
        <f>'2. Inputs'!I521+'2. Inputs'!J521</f>
        <v>0</v>
      </c>
      <c r="H521" s="65" t="e">
        <f>IF('2. Inputs'!D521&gt;0,'2. Inputs'!D521,Calculations!G521+Calculations!F521)</f>
        <v>#VALUE!</v>
      </c>
      <c r="I521" s="66">
        <f ca="1">(TODAY()-'2. Inputs'!K521)/365</f>
        <v>124.95616438356164</v>
      </c>
      <c r="J521" s="1" t="str">
        <f>IF(ISBLANK('2. Inputs'!K521),"n/a",IF(I521&lt;=5,"5 or less",IF(AND(I521&gt;5,I521&lt;=10),"&gt; 5 and &lt;= 10",IF(AND(I521&gt;10,I521&lt;=15),"&gt; 10 and &lt;=15",IF(I521&gt;15,"More than 15","")))))</f>
        <v>n/a</v>
      </c>
      <c r="K521" s="68"/>
      <c r="L521" s="68"/>
    </row>
    <row r="522" spans="1:12" x14ac:dyDescent="0.35">
      <c r="A522" s="1">
        <f>'2. Inputs'!A522</f>
        <v>0</v>
      </c>
      <c r="B522" s="1">
        <f>IF('3. Results'!$C$4="Yes",'2. Inputs'!B522,IF(D522="Yes","",'2. Inputs'!B522))</f>
        <v>0</v>
      </c>
      <c r="C522" s="61" t="b">
        <f t="shared" si="8"/>
        <v>0</v>
      </c>
      <c r="D522" s="61">
        <f>'2. Inputs'!L522</f>
        <v>0</v>
      </c>
      <c r="E522" s="67" t="e">
        <f>IF('2. Inputs'!E522="Hourly rate",'2. Inputs'!H522,'2. Inputs'!G522/52/'2. Inputs'!F522)</f>
        <v>#DIV/0!</v>
      </c>
      <c r="F522" s="63" t="str">
        <f>IF(AND('2. Inputs'!G522=0,'2. Inputs'!H522=0),"",IF('2. Inputs'!E522&lt;&gt;"Hourly rate",'2. Inputs'!G522/('2. Inputs'!F522/'2. Inputs'!$B$3),'2. Inputs'!H522*'2. Inputs'!$B$3*52))</f>
        <v/>
      </c>
      <c r="G522" s="63">
        <f>'2. Inputs'!I522+'2. Inputs'!J522</f>
        <v>0</v>
      </c>
      <c r="H522" s="65" t="e">
        <f>IF('2. Inputs'!D522&gt;0,'2. Inputs'!D522,Calculations!G522+Calculations!F522)</f>
        <v>#VALUE!</v>
      </c>
      <c r="I522" s="66">
        <f ca="1">(TODAY()-'2. Inputs'!K522)/365</f>
        <v>124.95616438356164</v>
      </c>
      <c r="J522" s="1" t="str">
        <f>IF(ISBLANK('2. Inputs'!K522),"n/a",IF(I522&lt;=5,"5 or less",IF(AND(I522&gt;5,I522&lt;=10),"&gt; 5 and &lt;= 10",IF(AND(I522&gt;10,I522&lt;=15),"&gt; 10 and &lt;=15",IF(I522&gt;15,"More than 15","")))))</f>
        <v>n/a</v>
      </c>
      <c r="K522" s="68"/>
      <c r="L522" s="68"/>
    </row>
    <row r="523" spans="1:12" x14ac:dyDescent="0.35">
      <c r="A523" s="1">
        <f>'2. Inputs'!A523</f>
        <v>0</v>
      </c>
      <c r="B523" s="1">
        <f>IF('3. Results'!$C$4="Yes",'2. Inputs'!B523,IF(D523="Yes","",'2. Inputs'!B523))</f>
        <v>0</v>
      </c>
      <c r="C523" s="61" t="b">
        <f t="shared" si="8"/>
        <v>0</v>
      </c>
      <c r="D523" s="61">
        <f>'2. Inputs'!L523</f>
        <v>0</v>
      </c>
      <c r="E523" s="67" t="e">
        <f>IF('2. Inputs'!E523="Hourly rate",'2. Inputs'!H523,'2. Inputs'!G523/52/'2. Inputs'!F523)</f>
        <v>#DIV/0!</v>
      </c>
      <c r="F523" s="63" t="str">
        <f>IF(AND('2. Inputs'!G523=0,'2. Inputs'!H523=0),"",IF('2. Inputs'!E523&lt;&gt;"Hourly rate",'2. Inputs'!G523/('2. Inputs'!F523/'2. Inputs'!$B$3),'2. Inputs'!H523*'2. Inputs'!$B$3*52))</f>
        <v/>
      </c>
      <c r="G523" s="63">
        <f>'2. Inputs'!I523+'2. Inputs'!J523</f>
        <v>0</v>
      </c>
      <c r="H523" s="65" t="e">
        <f>IF('2. Inputs'!D523&gt;0,'2. Inputs'!D523,Calculations!G523+Calculations!F523)</f>
        <v>#VALUE!</v>
      </c>
      <c r="I523" s="66">
        <f ca="1">(TODAY()-'2. Inputs'!K523)/365</f>
        <v>124.95616438356164</v>
      </c>
      <c r="J523" s="1" t="str">
        <f>IF(ISBLANK('2. Inputs'!K523),"n/a",IF(I523&lt;=5,"5 or less",IF(AND(I523&gt;5,I523&lt;=10),"&gt; 5 and &lt;= 10",IF(AND(I523&gt;10,I523&lt;=15),"&gt; 10 and &lt;=15",IF(I523&gt;15,"More than 15","")))))</f>
        <v>n/a</v>
      </c>
      <c r="K523" s="68"/>
      <c r="L523" s="68"/>
    </row>
    <row r="524" spans="1:12" x14ac:dyDescent="0.35">
      <c r="A524" s="1">
        <f>'2. Inputs'!A524</f>
        <v>0</v>
      </c>
      <c r="B524" s="1">
        <f>IF('3. Results'!$C$4="Yes",'2. Inputs'!B524,IF(D524="Yes","",'2. Inputs'!B524))</f>
        <v>0</v>
      </c>
      <c r="C524" s="61" t="b">
        <f t="shared" si="8"/>
        <v>0</v>
      </c>
      <c r="D524" s="61">
        <f>'2. Inputs'!L524</f>
        <v>0</v>
      </c>
      <c r="E524" s="67" t="e">
        <f>IF('2. Inputs'!E524="Hourly rate",'2. Inputs'!H524,'2. Inputs'!G524/52/'2. Inputs'!F524)</f>
        <v>#DIV/0!</v>
      </c>
      <c r="F524" s="63" t="str">
        <f>IF(AND('2. Inputs'!G524=0,'2. Inputs'!H524=0),"",IF('2. Inputs'!E524&lt;&gt;"Hourly rate",'2. Inputs'!G524/('2. Inputs'!F524/'2. Inputs'!$B$3),'2. Inputs'!H524*'2. Inputs'!$B$3*52))</f>
        <v/>
      </c>
      <c r="G524" s="63">
        <f>'2. Inputs'!I524+'2. Inputs'!J524</f>
        <v>0</v>
      </c>
      <c r="H524" s="65" t="e">
        <f>IF('2. Inputs'!D524&gt;0,'2. Inputs'!D524,Calculations!G524+Calculations!F524)</f>
        <v>#VALUE!</v>
      </c>
      <c r="I524" s="66">
        <f ca="1">(TODAY()-'2. Inputs'!K524)/365</f>
        <v>124.95616438356164</v>
      </c>
      <c r="J524" s="1" t="str">
        <f>IF(ISBLANK('2. Inputs'!K524),"n/a",IF(I524&lt;=5,"5 or less",IF(AND(I524&gt;5,I524&lt;=10),"&gt; 5 and &lt;= 10",IF(AND(I524&gt;10,I524&lt;=15),"&gt; 10 and &lt;=15",IF(I524&gt;15,"More than 15","")))))</f>
        <v>n/a</v>
      </c>
      <c r="K524" s="68"/>
      <c r="L524" s="68"/>
    </row>
    <row r="525" spans="1:12" x14ac:dyDescent="0.35">
      <c r="A525" s="1">
        <f>'2. Inputs'!A525</f>
        <v>0</v>
      </c>
      <c r="B525" s="1">
        <f>IF('3. Results'!$C$4="Yes",'2. Inputs'!B525,IF(D525="Yes","",'2. Inputs'!B525))</f>
        <v>0</v>
      </c>
      <c r="C525" s="61" t="b">
        <f t="shared" si="8"/>
        <v>0</v>
      </c>
      <c r="D525" s="61">
        <f>'2. Inputs'!L525</f>
        <v>0</v>
      </c>
      <c r="E525" s="67" t="e">
        <f>IF('2. Inputs'!E525="Hourly rate",'2. Inputs'!H525,'2. Inputs'!G525/52/'2. Inputs'!F525)</f>
        <v>#DIV/0!</v>
      </c>
      <c r="F525" s="63" t="str">
        <f>IF(AND('2. Inputs'!G525=0,'2. Inputs'!H525=0),"",IF('2. Inputs'!E525&lt;&gt;"Hourly rate",'2. Inputs'!G525/('2. Inputs'!F525/'2. Inputs'!$B$3),'2. Inputs'!H525*'2. Inputs'!$B$3*52))</f>
        <v/>
      </c>
      <c r="G525" s="63">
        <f>'2. Inputs'!I525+'2. Inputs'!J525</f>
        <v>0</v>
      </c>
      <c r="H525" s="65" t="e">
        <f>IF('2. Inputs'!D525&gt;0,'2. Inputs'!D525,Calculations!G525+Calculations!F525)</f>
        <v>#VALUE!</v>
      </c>
      <c r="I525" s="66">
        <f ca="1">(TODAY()-'2. Inputs'!K525)/365</f>
        <v>124.95616438356164</v>
      </c>
      <c r="J525" s="1" t="str">
        <f>IF(ISBLANK('2. Inputs'!K525),"n/a",IF(I525&lt;=5,"5 or less",IF(AND(I525&gt;5,I525&lt;=10),"&gt; 5 and &lt;= 10",IF(AND(I525&gt;10,I525&lt;=15),"&gt; 10 and &lt;=15",IF(I525&gt;15,"More than 15","")))))</f>
        <v>n/a</v>
      </c>
      <c r="K525" s="68"/>
      <c r="L525" s="68"/>
    </row>
    <row r="526" spans="1:12" x14ac:dyDescent="0.35">
      <c r="A526" s="1">
        <f>'2. Inputs'!A526</f>
        <v>0</v>
      </c>
      <c r="B526" s="1">
        <f>IF('3. Results'!$C$4="Yes",'2. Inputs'!B526,IF(D526="Yes","",'2. Inputs'!B526))</f>
        <v>0</v>
      </c>
      <c r="C526" s="61" t="b">
        <f t="shared" si="8"/>
        <v>0</v>
      </c>
      <c r="D526" s="61">
        <f>'2. Inputs'!L526</f>
        <v>0</v>
      </c>
      <c r="E526" s="67" t="e">
        <f>IF('2. Inputs'!E526="Hourly rate",'2. Inputs'!H526,'2. Inputs'!G526/52/'2. Inputs'!F526)</f>
        <v>#DIV/0!</v>
      </c>
      <c r="F526" s="63" t="str">
        <f>IF(AND('2. Inputs'!G526=0,'2. Inputs'!H526=0),"",IF('2. Inputs'!E526&lt;&gt;"Hourly rate",'2. Inputs'!G526/('2. Inputs'!F526/'2. Inputs'!$B$3),'2. Inputs'!H526*'2. Inputs'!$B$3*52))</f>
        <v/>
      </c>
      <c r="G526" s="63">
        <f>'2. Inputs'!I526+'2. Inputs'!J526</f>
        <v>0</v>
      </c>
      <c r="H526" s="65" t="e">
        <f>IF('2. Inputs'!D526&gt;0,'2. Inputs'!D526,Calculations!G526+Calculations!F526)</f>
        <v>#VALUE!</v>
      </c>
      <c r="I526" s="66">
        <f ca="1">(TODAY()-'2. Inputs'!K526)/365</f>
        <v>124.95616438356164</v>
      </c>
      <c r="J526" s="1" t="str">
        <f>IF(ISBLANK('2. Inputs'!K526),"n/a",IF(I526&lt;=5,"5 or less",IF(AND(I526&gt;5,I526&lt;=10),"&gt; 5 and &lt;= 10",IF(AND(I526&gt;10,I526&lt;=15),"&gt; 10 and &lt;=15",IF(I526&gt;15,"More than 15","")))))</f>
        <v>n/a</v>
      </c>
      <c r="K526" s="68"/>
      <c r="L526" s="68"/>
    </row>
    <row r="527" spans="1:12" x14ac:dyDescent="0.35">
      <c r="A527" s="1">
        <f>'2. Inputs'!A527</f>
        <v>0</v>
      </c>
      <c r="B527" s="1">
        <f>IF('3. Results'!$C$4="Yes",'2. Inputs'!B527,IF(D527="Yes","",'2. Inputs'!B527))</f>
        <v>0</v>
      </c>
      <c r="C527" s="61" t="b">
        <f t="shared" si="8"/>
        <v>0</v>
      </c>
      <c r="D527" s="61">
        <f>'2. Inputs'!L527</f>
        <v>0</v>
      </c>
      <c r="E527" s="67" t="e">
        <f>IF('2. Inputs'!E527="Hourly rate",'2. Inputs'!H527,'2. Inputs'!G527/52/'2. Inputs'!F527)</f>
        <v>#DIV/0!</v>
      </c>
      <c r="F527" s="63" t="str">
        <f>IF(AND('2. Inputs'!G527=0,'2. Inputs'!H527=0),"",IF('2. Inputs'!E527&lt;&gt;"Hourly rate",'2. Inputs'!G527/('2. Inputs'!F527/'2. Inputs'!$B$3),'2. Inputs'!H527*'2. Inputs'!$B$3*52))</f>
        <v/>
      </c>
      <c r="G527" s="63">
        <f>'2. Inputs'!I527+'2. Inputs'!J527</f>
        <v>0</v>
      </c>
      <c r="H527" s="65" t="e">
        <f>IF('2. Inputs'!D527&gt;0,'2. Inputs'!D527,Calculations!G527+Calculations!F527)</f>
        <v>#VALUE!</v>
      </c>
      <c r="I527" s="66">
        <f ca="1">(TODAY()-'2. Inputs'!K527)/365</f>
        <v>124.95616438356164</v>
      </c>
      <c r="J527" s="1" t="str">
        <f>IF(ISBLANK('2. Inputs'!K527),"n/a",IF(I527&lt;=5,"5 or less",IF(AND(I527&gt;5,I527&lt;=10),"&gt; 5 and &lt;= 10",IF(AND(I527&gt;10,I527&lt;=15),"&gt; 10 and &lt;=15",IF(I527&gt;15,"More than 15","")))))</f>
        <v>n/a</v>
      </c>
      <c r="K527" s="68"/>
      <c r="L527" s="68"/>
    </row>
    <row r="528" spans="1:12" x14ac:dyDescent="0.35">
      <c r="A528" s="1">
        <f>'2. Inputs'!A528</f>
        <v>0</v>
      </c>
      <c r="B528" s="1">
        <f>IF('3. Results'!$C$4="Yes",'2. Inputs'!B528,IF(D528="Yes","",'2. Inputs'!B528))</f>
        <v>0</v>
      </c>
      <c r="C528" s="61" t="b">
        <f t="shared" si="8"/>
        <v>0</v>
      </c>
      <c r="D528" s="61">
        <f>'2. Inputs'!L528</f>
        <v>0</v>
      </c>
      <c r="E528" s="67" t="e">
        <f>IF('2. Inputs'!E528="Hourly rate",'2. Inputs'!H528,'2. Inputs'!G528/52/'2. Inputs'!F528)</f>
        <v>#DIV/0!</v>
      </c>
      <c r="F528" s="63" t="str">
        <f>IF(AND('2. Inputs'!G528=0,'2. Inputs'!H528=0),"",IF('2. Inputs'!E528&lt;&gt;"Hourly rate",'2. Inputs'!G528/('2. Inputs'!F528/'2. Inputs'!$B$3),'2. Inputs'!H528*'2. Inputs'!$B$3*52))</f>
        <v/>
      </c>
      <c r="G528" s="63">
        <f>'2. Inputs'!I528+'2. Inputs'!J528</f>
        <v>0</v>
      </c>
      <c r="H528" s="65" t="e">
        <f>IF('2. Inputs'!D528&gt;0,'2. Inputs'!D528,Calculations!G528+Calculations!F528)</f>
        <v>#VALUE!</v>
      </c>
      <c r="I528" s="66">
        <f ca="1">(TODAY()-'2. Inputs'!K528)/365</f>
        <v>124.95616438356164</v>
      </c>
      <c r="J528" s="1" t="str">
        <f>IF(ISBLANK('2. Inputs'!K528),"n/a",IF(I528&lt;=5,"5 or less",IF(AND(I528&gt;5,I528&lt;=10),"&gt; 5 and &lt;= 10",IF(AND(I528&gt;10,I528&lt;=15),"&gt; 10 and &lt;=15",IF(I528&gt;15,"More than 15","")))))</f>
        <v>n/a</v>
      </c>
      <c r="K528" s="68"/>
      <c r="L528" s="68"/>
    </row>
    <row r="529" spans="1:12" x14ac:dyDescent="0.35">
      <c r="A529" s="1">
        <f>'2. Inputs'!A529</f>
        <v>0</v>
      </c>
      <c r="B529" s="1">
        <f>IF('3. Results'!$C$4="Yes",'2. Inputs'!B529,IF(D529="Yes","",'2. Inputs'!B529))</f>
        <v>0</v>
      </c>
      <c r="C529" s="61" t="b">
        <f t="shared" si="8"/>
        <v>0</v>
      </c>
      <c r="D529" s="61">
        <f>'2. Inputs'!L529</f>
        <v>0</v>
      </c>
      <c r="E529" s="67" t="e">
        <f>IF('2. Inputs'!E529="Hourly rate",'2. Inputs'!H529,'2. Inputs'!G529/52/'2. Inputs'!F529)</f>
        <v>#DIV/0!</v>
      </c>
      <c r="F529" s="63" t="str">
        <f>IF(AND('2. Inputs'!G529=0,'2. Inputs'!H529=0),"",IF('2. Inputs'!E529&lt;&gt;"Hourly rate",'2. Inputs'!G529/('2. Inputs'!F529/'2. Inputs'!$B$3),'2. Inputs'!H529*'2. Inputs'!$B$3*52))</f>
        <v/>
      </c>
      <c r="G529" s="63">
        <f>'2. Inputs'!I529+'2. Inputs'!J529</f>
        <v>0</v>
      </c>
      <c r="H529" s="65" t="e">
        <f>IF('2. Inputs'!D529&gt;0,'2. Inputs'!D529,Calculations!G529+Calculations!F529)</f>
        <v>#VALUE!</v>
      </c>
      <c r="I529" s="66">
        <f ca="1">(TODAY()-'2. Inputs'!K529)/365</f>
        <v>124.95616438356164</v>
      </c>
      <c r="J529" s="1" t="str">
        <f>IF(ISBLANK('2. Inputs'!K529),"n/a",IF(I529&lt;=5,"5 or less",IF(AND(I529&gt;5,I529&lt;=10),"&gt; 5 and &lt;= 10",IF(AND(I529&gt;10,I529&lt;=15),"&gt; 10 and &lt;=15",IF(I529&gt;15,"More than 15","")))))</f>
        <v>n/a</v>
      </c>
      <c r="K529" s="68"/>
      <c r="L529" s="68"/>
    </row>
    <row r="530" spans="1:12" x14ac:dyDescent="0.35">
      <c r="A530" s="1">
        <f>'2. Inputs'!A530</f>
        <v>0</v>
      </c>
      <c r="B530" s="1">
        <f>IF('3. Results'!$C$4="Yes",'2. Inputs'!B530,IF(D530="Yes","",'2. Inputs'!B530))</f>
        <v>0</v>
      </c>
      <c r="C530" s="61" t="b">
        <f t="shared" si="8"/>
        <v>0</v>
      </c>
      <c r="D530" s="61">
        <f>'2. Inputs'!L530</f>
        <v>0</v>
      </c>
      <c r="E530" s="67" t="e">
        <f>IF('2. Inputs'!E530="Hourly rate",'2. Inputs'!H530,'2. Inputs'!G530/52/'2. Inputs'!F530)</f>
        <v>#DIV/0!</v>
      </c>
      <c r="F530" s="63" t="str">
        <f>IF(AND('2. Inputs'!G530=0,'2. Inputs'!H530=0),"",IF('2. Inputs'!E530&lt;&gt;"Hourly rate",'2. Inputs'!G530/('2. Inputs'!F530/'2. Inputs'!$B$3),'2. Inputs'!H530*'2. Inputs'!$B$3*52))</f>
        <v/>
      </c>
      <c r="G530" s="63">
        <f>'2. Inputs'!I530+'2. Inputs'!J530</f>
        <v>0</v>
      </c>
      <c r="H530" s="65" t="e">
        <f>IF('2. Inputs'!D530&gt;0,'2. Inputs'!D530,Calculations!G530+Calculations!F530)</f>
        <v>#VALUE!</v>
      </c>
      <c r="I530" s="66">
        <f ca="1">(TODAY()-'2. Inputs'!K530)/365</f>
        <v>124.95616438356164</v>
      </c>
      <c r="J530" s="1" t="str">
        <f>IF(ISBLANK('2. Inputs'!K530),"n/a",IF(I530&lt;=5,"5 or less",IF(AND(I530&gt;5,I530&lt;=10),"&gt; 5 and &lt;= 10",IF(AND(I530&gt;10,I530&lt;=15),"&gt; 10 and &lt;=15",IF(I530&gt;15,"More than 15","")))))</f>
        <v>n/a</v>
      </c>
      <c r="K530" s="68"/>
      <c r="L530" s="68"/>
    </row>
    <row r="531" spans="1:12" x14ac:dyDescent="0.35">
      <c r="A531" s="1">
        <f>'2. Inputs'!A531</f>
        <v>0</v>
      </c>
      <c r="B531" s="1">
        <f>IF('3. Results'!$C$4="Yes",'2. Inputs'!B531,IF(D531="Yes","",'2. Inputs'!B531))</f>
        <v>0</v>
      </c>
      <c r="C531" s="61" t="b">
        <f t="shared" si="8"/>
        <v>0</v>
      </c>
      <c r="D531" s="61">
        <f>'2. Inputs'!L531</f>
        <v>0</v>
      </c>
      <c r="E531" s="67" t="e">
        <f>IF('2. Inputs'!E531="Hourly rate",'2. Inputs'!H531,'2. Inputs'!G531/52/'2. Inputs'!F531)</f>
        <v>#DIV/0!</v>
      </c>
      <c r="F531" s="63" t="str">
        <f>IF(AND('2. Inputs'!G531=0,'2. Inputs'!H531=0),"",IF('2. Inputs'!E531&lt;&gt;"Hourly rate",'2. Inputs'!G531/('2. Inputs'!F531/'2. Inputs'!$B$3),'2. Inputs'!H531*'2. Inputs'!$B$3*52))</f>
        <v/>
      </c>
      <c r="G531" s="63">
        <f>'2. Inputs'!I531+'2. Inputs'!J531</f>
        <v>0</v>
      </c>
      <c r="H531" s="65" t="e">
        <f>IF('2. Inputs'!D531&gt;0,'2. Inputs'!D531,Calculations!G531+Calculations!F531)</f>
        <v>#VALUE!</v>
      </c>
      <c r="I531" s="66">
        <f ca="1">(TODAY()-'2. Inputs'!K531)/365</f>
        <v>124.95616438356164</v>
      </c>
      <c r="J531" s="1" t="str">
        <f>IF(ISBLANK('2. Inputs'!K531),"n/a",IF(I531&lt;=5,"5 or less",IF(AND(I531&gt;5,I531&lt;=10),"&gt; 5 and &lt;= 10",IF(AND(I531&gt;10,I531&lt;=15),"&gt; 10 and &lt;=15",IF(I531&gt;15,"More than 15","")))))</f>
        <v>n/a</v>
      </c>
      <c r="K531" s="68"/>
      <c r="L531" s="68"/>
    </row>
    <row r="532" spans="1:12" x14ac:dyDescent="0.35">
      <c r="A532" s="1">
        <f>'2. Inputs'!A532</f>
        <v>0</v>
      </c>
      <c r="B532" s="1">
        <f>IF('3. Results'!$C$4="Yes",'2. Inputs'!B532,IF(D532="Yes","",'2. Inputs'!B532))</f>
        <v>0</v>
      </c>
      <c r="C532" s="61" t="b">
        <f t="shared" si="8"/>
        <v>0</v>
      </c>
      <c r="D532" s="61">
        <f>'2. Inputs'!L532</f>
        <v>0</v>
      </c>
      <c r="E532" s="67" t="e">
        <f>IF('2. Inputs'!E532="Hourly rate",'2. Inputs'!H532,'2. Inputs'!G532/52/'2. Inputs'!F532)</f>
        <v>#DIV/0!</v>
      </c>
      <c r="F532" s="63" t="str">
        <f>IF(AND('2. Inputs'!G532=0,'2. Inputs'!H532=0),"",IF('2. Inputs'!E532&lt;&gt;"Hourly rate",'2. Inputs'!G532/('2. Inputs'!F532/'2. Inputs'!$B$3),'2. Inputs'!H532*'2. Inputs'!$B$3*52))</f>
        <v/>
      </c>
      <c r="G532" s="63">
        <f>'2. Inputs'!I532+'2. Inputs'!J532</f>
        <v>0</v>
      </c>
      <c r="H532" s="65" t="e">
        <f>IF('2. Inputs'!D532&gt;0,'2. Inputs'!D532,Calculations!G532+Calculations!F532)</f>
        <v>#VALUE!</v>
      </c>
      <c r="I532" s="66">
        <f ca="1">(TODAY()-'2. Inputs'!K532)/365</f>
        <v>124.95616438356164</v>
      </c>
      <c r="J532" s="1" t="str">
        <f>IF(ISBLANK('2. Inputs'!K532),"n/a",IF(I532&lt;=5,"5 or less",IF(AND(I532&gt;5,I532&lt;=10),"&gt; 5 and &lt;= 10",IF(AND(I532&gt;10,I532&lt;=15),"&gt; 10 and &lt;=15",IF(I532&gt;15,"More than 15","")))))</f>
        <v>n/a</v>
      </c>
      <c r="K532" s="68"/>
      <c r="L532" s="68"/>
    </row>
    <row r="533" spans="1:12" x14ac:dyDescent="0.35">
      <c r="A533" s="1">
        <f>'2. Inputs'!A533</f>
        <v>0</v>
      </c>
      <c r="B533" s="1">
        <f>IF('3. Results'!$C$4="Yes",'2. Inputs'!B533,IF(D533="Yes","",'2. Inputs'!B533))</f>
        <v>0</v>
      </c>
      <c r="C533" s="61" t="b">
        <f t="shared" si="8"/>
        <v>0</v>
      </c>
      <c r="D533" s="61">
        <f>'2. Inputs'!L533</f>
        <v>0</v>
      </c>
      <c r="E533" s="67" t="e">
        <f>IF('2. Inputs'!E533="Hourly rate",'2. Inputs'!H533,'2. Inputs'!G533/52/'2. Inputs'!F533)</f>
        <v>#DIV/0!</v>
      </c>
      <c r="F533" s="63" t="str">
        <f>IF(AND('2. Inputs'!G533=0,'2. Inputs'!H533=0),"",IF('2. Inputs'!E533&lt;&gt;"Hourly rate",'2. Inputs'!G533/('2. Inputs'!F533/'2. Inputs'!$B$3),'2. Inputs'!H533*'2. Inputs'!$B$3*52))</f>
        <v/>
      </c>
      <c r="G533" s="63">
        <f>'2. Inputs'!I533+'2. Inputs'!J533</f>
        <v>0</v>
      </c>
      <c r="H533" s="65" t="e">
        <f>IF('2. Inputs'!D533&gt;0,'2. Inputs'!D533,Calculations!G533+Calculations!F533)</f>
        <v>#VALUE!</v>
      </c>
      <c r="I533" s="66">
        <f ca="1">(TODAY()-'2. Inputs'!K533)/365</f>
        <v>124.95616438356164</v>
      </c>
      <c r="J533" s="1" t="str">
        <f>IF(ISBLANK('2. Inputs'!K533),"n/a",IF(I533&lt;=5,"5 or less",IF(AND(I533&gt;5,I533&lt;=10),"&gt; 5 and &lt;= 10",IF(AND(I533&gt;10,I533&lt;=15),"&gt; 10 and &lt;=15",IF(I533&gt;15,"More than 15","")))))</f>
        <v>n/a</v>
      </c>
      <c r="K533" s="68"/>
      <c r="L533" s="68"/>
    </row>
    <row r="534" spans="1:12" x14ac:dyDescent="0.35">
      <c r="A534" s="1">
        <f>'2. Inputs'!A534</f>
        <v>0</v>
      </c>
      <c r="B534" s="1">
        <f>IF('3. Results'!$C$4="Yes",'2. Inputs'!B534,IF(D534="Yes","",'2. Inputs'!B534))</f>
        <v>0</v>
      </c>
      <c r="C534" s="61" t="b">
        <f t="shared" si="8"/>
        <v>0</v>
      </c>
      <c r="D534" s="61">
        <f>'2. Inputs'!L534</f>
        <v>0</v>
      </c>
      <c r="E534" s="67" t="e">
        <f>IF('2. Inputs'!E534="Hourly rate",'2. Inputs'!H534,'2. Inputs'!G534/52/'2. Inputs'!F534)</f>
        <v>#DIV/0!</v>
      </c>
      <c r="F534" s="63" t="str">
        <f>IF(AND('2. Inputs'!G534=0,'2. Inputs'!H534=0),"",IF('2. Inputs'!E534&lt;&gt;"Hourly rate",'2. Inputs'!G534/('2. Inputs'!F534/'2. Inputs'!$B$3),'2. Inputs'!H534*'2. Inputs'!$B$3*52))</f>
        <v/>
      </c>
      <c r="G534" s="63">
        <f>'2. Inputs'!I534+'2. Inputs'!J534</f>
        <v>0</v>
      </c>
      <c r="H534" s="65" t="e">
        <f>IF('2. Inputs'!D534&gt;0,'2. Inputs'!D534,Calculations!G534+Calculations!F534)</f>
        <v>#VALUE!</v>
      </c>
      <c r="I534" s="66">
        <f ca="1">(TODAY()-'2. Inputs'!K534)/365</f>
        <v>124.95616438356164</v>
      </c>
      <c r="J534" s="1" t="str">
        <f>IF(ISBLANK('2. Inputs'!K534),"n/a",IF(I534&lt;=5,"5 or less",IF(AND(I534&gt;5,I534&lt;=10),"&gt; 5 and &lt;= 10",IF(AND(I534&gt;10,I534&lt;=15),"&gt; 10 and &lt;=15",IF(I534&gt;15,"More than 15","")))))</f>
        <v>n/a</v>
      </c>
      <c r="K534" s="68"/>
      <c r="L534" s="68"/>
    </row>
    <row r="535" spans="1:12" x14ac:dyDescent="0.35">
      <c r="A535" s="1">
        <f>'2. Inputs'!A535</f>
        <v>0</v>
      </c>
      <c r="B535" s="1">
        <f>IF('3. Results'!$C$4="Yes",'2. Inputs'!B535,IF(D535="Yes","",'2. Inputs'!B535))</f>
        <v>0</v>
      </c>
      <c r="C535" s="61" t="b">
        <f t="shared" si="8"/>
        <v>0</v>
      </c>
      <c r="D535" s="61">
        <f>'2. Inputs'!L535</f>
        <v>0</v>
      </c>
      <c r="E535" s="67" t="e">
        <f>IF('2. Inputs'!E535="Hourly rate",'2. Inputs'!H535,'2. Inputs'!G535/52/'2. Inputs'!F535)</f>
        <v>#DIV/0!</v>
      </c>
      <c r="F535" s="63" t="str">
        <f>IF(AND('2. Inputs'!G535=0,'2. Inputs'!H535=0),"",IF('2. Inputs'!E535&lt;&gt;"Hourly rate",'2. Inputs'!G535/('2. Inputs'!F535/'2. Inputs'!$B$3),'2. Inputs'!H535*'2. Inputs'!$B$3*52))</f>
        <v/>
      </c>
      <c r="G535" s="63">
        <f>'2. Inputs'!I535+'2. Inputs'!J535</f>
        <v>0</v>
      </c>
      <c r="H535" s="65" t="e">
        <f>IF('2. Inputs'!D535&gt;0,'2. Inputs'!D535,Calculations!G535+Calculations!F535)</f>
        <v>#VALUE!</v>
      </c>
      <c r="I535" s="66">
        <f ca="1">(TODAY()-'2. Inputs'!K535)/365</f>
        <v>124.95616438356164</v>
      </c>
      <c r="J535" s="1" t="str">
        <f>IF(ISBLANK('2. Inputs'!K535),"n/a",IF(I535&lt;=5,"5 or less",IF(AND(I535&gt;5,I535&lt;=10),"&gt; 5 and &lt;= 10",IF(AND(I535&gt;10,I535&lt;=15),"&gt; 10 and &lt;=15",IF(I535&gt;15,"More than 15","")))))</f>
        <v>n/a</v>
      </c>
      <c r="K535" s="68"/>
      <c r="L535" s="68"/>
    </row>
    <row r="536" spans="1:12" x14ac:dyDescent="0.35">
      <c r="A536" s="1">
        <f>'2. Inputs'!A536</f>
        <v>0</v>
      </c>
      <c r="B536" s="1">
        <f>IF('3. Results'!$C$4="Yes",'2. Inputs'!B536,IF(D536="Yes","",'2. Inputs'!B536))</f>
        <v>0</v>
      </c>
      <c r="C536" s="61" t="b">
        <f t="shared" si="8"/>
        <v>0</v>
      </c>
      <c r="D536" s="61">
        <f>'2. Inputs'!L536</f>
        <v>0</v>
      </c>
      <c r="E536" s="67" t="e">
        <f>IF('2. Inputs'!E536="Hourly rate",'2. Inputs'!H536,'2. Inputs'!G536/52/'2. Inputs'!F536)</f>
        <v>#DIV/0!</v>
      </c>
      <c r="F536" s="63" t="str">
        <f>IF(AND('2. Inputs'!G536=0,'2. Inputs'!H536=0),"",IF('2. Inputs'!E536&lt;&gt;"Hourly rate",'2. Inputs'!G536/('2. Inputs'!F536/'2. Inputs'!$B$3),'2. Inputs'!H536*'2. Inputs'!$B$3*52))</f>
        <v/>
      </c>
      <c r="G536" s="63">
        <f>'2. Inputs'!I536+'2. Inputs'!J536</f>
        <v>0</v>
      </c>
      <c r="H536" s="65" t="e">
        <f>IF('2. Inputs'!D536&gt;0,'2. Inputs'!D536,Calculations!G536+Calculations!F536)</f>
        <v>#VALUE!</v>
      </c>
      <c r="I536" s="66">
        <f ca="1">(TODAY()-'2. Inputs'!K536)/365</f>
        <v>124.95616438356164</v>
      </c>
      <c r="J536" s="1" t="str">
        <f>IF(ISBLANK('2. Inputs'!K536),"n/a",IF(I536&lt;=5,"5 or less",IF(AND(I536&gt;5,I536&lt;=10),"&gt; 5 and &lt;= 10",IF(AND(I536&gt;10,I536&lt;=15),"&gt; 10 and &lt;=15",IF(I536&gt;15,"More than 15","")))))</f>
        <v>n/a</v>
      </c>
      <c r="K536" s="68"/>
      <c r="L536" s="68"/>
    </row>
    <row r="537" spans="1:12" x14ac:dyDescent="0.35">
      <c r="A537" s="1">
        <f>'2. Inputs'!A537</f>
        <v>0</v>
      </c>
      <c r="B537" s="1">
        <f>IF('3. Results'!$C$4="Yes",'2. Inputs'!B537,IF(D537="Yes","",'2. Inputs'!B537))</f>
        <v>0</v>
      </c>
      <c r="C537" s="61" t="b">
        <f t="shared" si="8"/>
        <v>0</v>
      </c>
      <c r="D537" s="61">
        <f>'2. Inputs'!L537</f>
        <v>0</v>
      </c>
      <c r="E537" s="67" t="e">
        <f>IF('2. Inputs'!E537="Hourly rate",'2. Inputs'!H537,'2. Inputs'!G537/52/'2. Inputs'!F537)</f>
        <v>#DIV/0!</v>
      </c>
      <c r="F537" s="63" t="str">
        <f>IF(AND('2. Inputs'!G537=0,'2. Inputs'!H537=0),"",IF('2. Inputs'!E537&lt;&gt;"Hourly rate",'2. Inputs'!G537/('2. Inputs'!F537/'2. Inputs'!$B$3),'2. Inputs'!H537*'2. Inputs'!$B$3*52))</f>
        <v/>
      </c>
      <c r="G537" s="63">
        <f>'2. Inputs'!I537+'2. Inputs'!J537</f>
        <v>0</v>
      </c>
      <c r="H537" s="65" t="e">
        <f>IF('2. Inputs'!D537&gt;0,'2. Inputs'!D537,Calculations!G537+Calculations!F537)</f>
        <v>#VALUE!</v>
      </c>
      <c r="I537" s="66">
        <f ca="1">(TODAY()-'2. Inputs'!K537)/365</f>
        <v>124.95616438356164</v>
      </c>
      <c r="J537" s="1" t="str">
        <f>IF(ISBLANK('2. Inputs'!K537),"n/a",IF(I537&lt;=5,"5 or less",IF(AND(I537&gt;5,I537&lt;=10),"&gt; 5 and &lt;= 10",IF(AND(I537&gt;10,I537&lt;=15),"&gt; 10 and &lt;=15",IF(I537&gt;15,"More than 15","")))))</f>
        <v>n/a</v>
      </c>
      <c r="K537" s="68"/>
      <c r="L537" s="68"/>
    </row>
    <row r="538" spans="1:12" x14ac:dyDescent="0.35">
      <c r="A538" s="1">
        <f>'2. Inputs'!A538</f>
        <v>0</v>
      </c>
      <c r="B538" s="1">
        <f>IF('3. Results'!$C$4="Yes",'2. Inputs'!B538,IF(D538="Yes","",'2. Inputs'!B538))</f>
        <v>0</v>
      </c>
      <c r="C538" s="61" t="b">
        <f t="shared" si="8"/>
        <v>0</v>
      </c>
      <c r="D538" s="61">
        <f>'2. Inputs'!L538</f>
        <v>0</v>
      </c>
      <c r="E538" s="67" t="e">
        <f>IF('2. Inputs'!E538="Hourly rate",'2. Inputs'!H538,'2. Inputs'!G538/52/'2. Inputs'!F538)</f>
        <v>#DIV/0!</v>
      </c>
      <c r="F538" s="63" t="str">
        <f>IF(AND('2. Inputs'!G538=0,'2. Inputs'!H538=0),"",IF('2. Inputs'!E538&lt;&gt;"Hourly rate",'2. Inputs'!G538/('2. Inputs'!F538/'2. Inputs'!$B$3),'2. Inputs'!H538*'2. Inputs'!$B$3*52))</f>
        <v/>
      </c>
      <c r="G538" s="63">
        <f>'2. Inputs'!I538+'2. Inputs'!J538</f>
        <v>0</v>
      </c>
      <c r="H538" s="65" t="e">
        <f>IF('2. Inputs'!D538&gt;0,'2. Inputs'!D538,Calculations!G538+Calculations!F538)</f>
        <v>#VALUE!</v>
      </c>
      <c r="I538" s="66">
        <f ca="1">(TODAY()-'2. Inputs'!K538)/365</f>
        <v>124.95616438356164</v>
      </c>
      <c r="J538" s="1" t="str">
        <f>IF(ISBLANK('2. Inputs'!K538),"n/a",IF(I538&lt;=5,"5 or less",IF(AND(I538&gt;5,I538&lt;=10),"&gt; 5 and &lt;= 10",IF(AND(I538&gt;10,I538&lt;=15),"&gt; 10 and &lt;=15",IF(I538&gt;15,"More than 15","")))))</f>
        <v>n/a</v>
      </c>
      <c r="K538" s="68"/>
      <c r="L538" s="68"/>
    </row>
    <row r="539" spans="1:12" x14ac:dyDescent="0.35">
      <c r="A539" s="1">
        <f>'2. Inputs'!A539</f>
        <v>0</v>
      </c>
      <c r="B539" s="1">
        <f>IF('3. Results'!$C$4="Yes",'2. Inputs'!B539,IF(D539="Yes","",'2. Inputs'!B539))</f>
        <v>0</v>
      </c>
      <c r="C539" s="61" t="b">
        <f t="shared" si="8"/>
        <v>0</v>
      </c>
      <c r="D539" s="61">
        <f>'2. Inputs'!L539</f>
        <v>0</v>
      </c>
      <c r="E539" s="67" t="e">
        <f>IF('2. Inputs'!E539="Hourly rate",'2. Inputs'!H539,'2. Inputs'!G539/52/'2. Inputs'!F539)</f>
        <v>#DIV/0!</v>
      </c>
      <c r="F539" s="63" t="str">
        <f>IF(AND('2. Inputs'!G539=0,'2. Inputs'!H539=0),"",IF('2. Inputs'!E539&lt;&gt;"Hourly rate",'2. Inputs'!G539/('2. Inputs'!F539/'2. Inputs'!$B$3),'2. Inputs'!H539*'2. Inputs'!$B$3*52))</f>
        <v/>
      </c>
      <c r="G539" s="63">
        <f>'2. Inputs'!I539+'2. Inputs'!J539</f>
        <v>0</v>
      </c>
      <c r="H539" s="65" t="e">
        <f>IF('2. Inputs'!D539&gt;0,'2. Inputs'!D539,Calculations!G539+Calculations!F539)</f>
        <v>#VALUE!</v>
      </c>
      <c r="I539" s="66">
        <f ca="1">(TODAY()-'2. Inputs'!K539)/365</f>
        <v>124.95616438356164</v>
      </c>
      <c r="J539" s="1" t="str">
        <f>IF(ISBLANK('2. Inputs'!K539),"n/a",IF(I539&lt;=5,"5 or less",IF(AND(I539&gt;5,I539&lt;=10),"&gt; 5 and &lt;= 10",IF(AND(I539&gt;10,I539&lt;=15),"&gt; 10 and &lt;=15",IF(I539&gt;15,"More than 15","")))))</f>
        <v>n/a</v>
      </c>
      <c r="K539" s="68"/>
      <c r="L539" s="68"/>
    </row>
    <row r="540" spans="1:12" x14ac:dyDescent="0.35">
      <c r="A540" s="1">
        <f>'2. Inputs'!A540</f>
        <v>0</v>
      </c>
      <c r="B540" s="1">
        <f>IF('3. Results'!$C$4="Yes",'2. Inputs'!B540,IF(D540="Yes","",'2. Inputs'!B540))</f>
        <v>0</v>
      </c>
      <c r="C540" s="61" t="b">
        <f t="shared" si="8"/>
        <v>0</v>
      </c>
      <c r="D540" s="61">
        <f>'2. Inputs'!L540</f>
        <v>0</v>
      </c>
      <c r="E540" s="67" t="e">
        <f>IF('2. Inputs'!E540="Hourly rate",'2. Inputs'!H540,'2. Inputs'!G540/52/'2. Inputs'!F540)</f>
        <v>#DIV/0!</v>
      </c>
      <c r="F540" s="63" t="str">
        <f>IF(AND('2. Inputs'!G540=0,'2. Inputs'!H540=0),"",IF('2. Inputs'!E540&lt;&gt;"Hourly rate",'2. Inputs'!G540/('2. Inputs'!F540/'2. Inputs'!$B$3),'2. Inputs'!H540*'2. Inputs'!$B$3*52))</f>
        <v/>
      </c>
      <c r="G540" s="63">
        <f>'2. Inputs'!I540+'2. Inputs'!J540</f>
        <v>0</v>
      </c>
      <c r="H540" s="65" t="e">
        <f>IF('2. Inputs'!D540&gt;0,'2. Inputs'!D540,Calculations!G540+Calculations!F540)</f>
        <v>#VALUE!</v>
      </c>
      <c r="I540" s="66">
        <f ca="1">(TODAY()-'2. Inputs'!K540)/365</f>
        <v>124.95616438356164</v>
      </c>
      <c r="J540" s="1" t="str">
        <f>IF(ISBLANK('2. Inputs'!K540),"n/a",IF(I540&lt;=5,"5 or less",IF(AND(I540&gt;5,I540&lt;=10),"&gt; 5 and &lt;= 10",IF(AND(I540&gt;10,I540&lt;=15),"&gt; 10 and &lt;=15",IF(I540&gt;15,"More than 15","")))))</f>
        <v>n/a</v>
      </c>
      <c r="K540" s="68"/>
      <c r="L540" s="68"/>
    </row>
    <row r="541" spans="1:12" x14ac:dyDescent="0.35">
      <c r="A541" s="1">
        <f>'2. Inputs'!A541</f>
        <v>0</v>
      </c>
      <c r="B541" s="1">
        <f>IF('3. Results'!$C$4="Yes",'2. Inputs'!B541,IF(D541="Yes","",'2. Inputs'!B541))</f>
        <v>0</v>
      </c>
      <c r="C541" s="61" t="b">
        <f t="shared" si="8"/>
        <v>0</v>
      </c>
      <c r="D541" s="61">
        <f>'2. Inputs'!L541</f>
        <v>0</v>
      </c>
      <c r="E541" s="67" t="e">
        <f>IF('2. Inputs'!E541="Hourly rate",'2. Inputs'!H541,'2. Inputs'!G541/52/'2. Inputs'!F541)</f>
        <v>#DIV/0!</v>
      </c>
      <c r="F541" s="63" t="str">
        <f>IF(AND('2. Inputs'!G541=0,'2. Inputs'!H541=0),"",IF('2. Inputs'!E541&lt;&gt;"Hourly rate",'2. Inputs'!G541/('2. Inputs'!F541/'2. Inputs'!$B$3),'2. Inputs'!H541*'2. Inputs'!$B$3*52))</f>
        <v/>
      </c>
      <c r="G541" s="63">
        <f>'2. Inputs'!I541+'2. Inputs'!J541</f>
        <v>0</v>
      </c>
      <c r="H541" s="65" t="e">
        <f>IF('2. Inputs'!D541&gt;0,'2. Inputs'!D541,Calculations!G541+Calculations!F541)</f>
        <v>#VALUE!</v>
      </c>
      <c r="I541" s="66">
        <f ca="1">(TODAY()-'2. Inputs'!K541)/365</f>
        <v>124.95616438356164</v>
      </c>
      <c r="J541" s="1" t="str">
        <f>IF(ISBLANK('2. Inputs'!K541),"n/a",IF(I541&lt;=5,"5 or less",IF(AND(I541&gt;5,I541&lt;=10),"&gt; 5 and &lt;= 10",IF(AND(I541&gt;10,I541&lt;=15),"&gt; 10 and &lt;=15",IF(I541&gt;15,"More than 15","")))))</f>
        <v>n/a</v>
      </c>
      <c r="K541" s="68"/>
      <c r="L541" s="68"/>
    </row>
    <row r="542" spans="1:12" x14ac:dyDescent="0.35">
      <c r="A542" s="1">
        <f>'2. Inputs'!A542</f>
        <v>0</v>
      </c>
      <c r="B542" s="1">
        <f>IF('3. Results'!$C$4="Yes",'2. Inputs'!B542,IF(D542="Yes","",'2. Inputs'!B542))</f>
        <v>0</v>
      </c>
      <c r="C542" s="61" t="b">
        <f t="shared" si="8"/>
        <v>0</v>
      </c>
      <c r="D542" s="61">
        <f>'2. Inputs'!L542</f>
        <v>0</v>
      </c>
      <c r="E542" s="67" t="e">
        <f>IF('2. Inputs'!E542="Hourly rate",'2. Inputs'!H542,'2. Inputs'!G542/52/'2. Inputs'!F542)</f>
        <v>#DIV/0!</v>
      </c>
      <c r="F542" s="63" t="str">
        <f>IF(AND('2. Inputs'!G542=0,'2. Inputs'!H542=0),"",IF('2. Inputs'!E542&lt;&gt;"Hourly rate",'2. Inputs'!G542/('2. Inputs'!F542/'2. Inputs'!$B$3),'2. Inputs'!H542*'2. Inputs'!$B$3*52))</f>
        <v/>
      </c>
      <c r="G542" s="63">
        <f>'2. Inputs'!I542+'2. Inputs'!J542</f>
        <v>0</v>
      </c>
      <c r="H542" s="65" t="e">
        <f>IF('2. Inputs'!D542&gt;0,'2. Inputs'!D542,Calculations!G542+Calculations!F542)</f>
        <v>#VALUE!</v>
      </c>
      <c r="I542" s="66">
        <f ca="1">(TODAY()-'2. Inputs'!K542)/365</f>
        <v>124.95616438356164</v>
      </c>
      <c r="J542" s="1" t="str">
        <f>IF(ISBLANK('2. Inputs'!K542),"n/a",IF(I542&lt;=5,"5 or less",IF(AND(I542&gt;5,I542&lt;=10),"&gt; 5 and &lt;= 10",IF(AND(I542&gt;10,I542&lt;=15),"&gt; 10 and &lt;=15",IF(I542&gt;15,"More than 15","")))))</f>
        <v>n/a</v>
      </c>
      <c r="K542" s="68"/>
      <c r="L542" s="68"/>
    </row>
    <row r="543" spans="1:12" x14ac:dyDescent="0.35">
      <c r="A543" s="1">
        <f>'2. Inputs'!A543</f>
        <v>0</v>
      </c>
      <c r="B543" s="1">
        <f>IF('3. Results'!$C$4="Yes",'2. Inputs'!B543,IF(D543="Yes","",'2. Inputs'!B543))</f>
        <v>0</v>
      </c>
      <c r="C543" s="61" t="b">
        <f t="shared" si="8"/>
        <v>0</v>
      </c>
      <c r="D543" s="61">
        <f>'2. Inputs'!L543</f>
        <v>0</v>
      </c>
      <c r="E543" s="67" t="e">
        <f>IF('2. Inputs'!E543="Hourly rate",'2. Inputs'!H543,'2. Inputs'!G543/52/'2. Inputs'!F543)</f>
        <v>#DIV/0!</v>
      </c>
      <c r="F543" s="63" t="str">
        <f>IF(AND('2. Inputs'!G543=0,'2. Inputs'!H543=0),"",IF('2. Inputs'!E543&lt;&gt;"Hourly rate",'2. Inputs'!G543/('2. Inputs'!F543/'2. Inputs'!$B$3),'2. Inputs'!H543*'2. Inputs'!$B$3*52))</f>
        <v/>
      </c>
      <c r="G543" s="63">
        <f>'2. Inputs'!I543+'2. Inputs'!J543</f>
        <v>0</v>
      </c>
      <c r="H543" s="65" t="e">
        <f>IF('2. Inputs'!D543&gt;0,'2. Inputs'!D543,Calculations!G543+Calculations!F543)</f>
        <v>#VALUE!</v>
      </c>
      <c r="I543" s="66">
        <f ca="1">(TODAY()-'2. Inputs'!K543)/365</f>
        <v>124.95616438356164</v>
      </c>
      <c r="J543" s="1" t="str">
        <f>IF(ISBLANK('2. Inputs'!K543),"n/a",IF(I543&lt;=5,"5 or less",IF(AND(I543&gt;5,I543&lt;=10),"&gt; 5 and &lt;= 10",IF(AND(I543&gt;10,I543&lt;=15),"&gt; 10 and &lt;=15",IF(I543&gt;15,"More than 15","")))))</f>
        <v>n/a</v>
      </c>
      <c r="K543" s="68"/>
      <c r="L543" s="68"/>
    </row>
    <row r="544" spans="1:12" x14ac:dyDescent="0.35">
      <c r="A544" s="1">
        <f>'2. Inputs'!A544</f>
        <v>0</v>
      </c>
      <c r="B544" s="1">
        <f>IF('3. Results'!$C$4="Yes",'2. Inputs'!B544,IF(D544="Yes","",'2. Inputs'!B544))</f>
        <v>0</v>
      </c>
      <c r="C544" s="61" t="b">
        <f t="shared" si="8"/>
        <v>0</v>
      </c>
      <c r="D544" s="61">
        <f>'2. Inputs'!L544</f>
        <v>0</v>
      </c>
      <c r="E544" s="67" t="e">
        <f>IF('2. Inputs'!E544="Hourly rate",'2. Inputs'!H544,'2. Inputs'!G544/52/'2. Inputs'!F544)</f>
        <v>#DIV/0!</v>
      </c>
      <c r="F544" s="63" t="str">
        <f>IF(AND('2. Inputs'!G544=0,'2. Inputs'!H544=0),"",IF('2. Inputs'!E544&lt;&gt;"Hourly rate",'2. Inputs'!G544/('2. Inputs'!F544/'2. Inputs'!$B$3),'2. Inputs'!H544*'2. Inputs'!$B$3*52))</f>
        <v/>
      </c>
      <c r="G544" s="63">
        <f>'2. Inputs'!I544+'2. Inputs'!J544</f>
        <v>0</v>
      </c>
      <c r="H544" s="65" t="e">
        <f>IF('2. Inputs'!D544&gt;0,'2. Inputs'!D544,Calculations!G544+Calculations!F544)</f>
        <v>#VALUE!</v>
      </c>
      <c r="I544" s="66">
        <f ca="1">(TODAY()-'2. Inputs'!K544)/365</f>
        <v>124.95616438356164</v>
      </c>
      <c r="J544" s="1" t="str">
        <f>IF(ISBLANK('2. Inputs'!K544),"n/a",IF(I544&lt;=5,"5 or less",IF(AND(I544&gt;5,I544&lt;=10),"&gt; 5 and &lt;= 10",IF(AND(I544&gt;10,I544&lt;=15),"&gt; 10 and &lt;=15",IF(I544&gt;15,"More than 15","")))))</f>
        <v>n/a</v>
      </c>
      <c r="K544" s="68"/>
      <c r="L544" s="68"/>
    </row>
    <row r="545" spans="1:12" x14ac:dyDescent="0.35">
      <c r="A545" s="1">
        <f>'2. Inputs'!A545</f>
        <v>0</v>
      </c>
      <c r="B545" s="1">
        <f>IF('3. Results'!$C$4="Yes",'2. Inputs'!B545,IF(D545="Yes","",'2. Inputs'!B545))</f>
        <v>0</v>
      </c>
      <c r="C545" s="61" t="b">
        <f t="shared" si="8"/>
        <v>0</v>
      </c>
      <c r="D545" s="61">
        <f>'2. Inputs'!L545</f>
        <v>0</v>
      </c>
      <c r="E545" s="67" t="e">
        <f>IF('2. Inputs'!E545="Hourly rate",'2. Inputs'!H545,'2. Inputs'!G545/52/'2. Inputs'!F545)</f>
        <v>#DIV/0!</v>
      </c>
      <c r="F545" s="63" t="str">
        <f>IF(AND('2. Inputs'!G545=0,'2. Inputs'!H545=0),"",IF('2. Inputs'!E545&lt;&gt;"Hourly rate",'2. Inputs'!G545/('2. Inputs'!F545/'2. Inputs'!$B$3),'2. Inputs'!H545*'2. Inputs'!$B$3*52))</f>
        <v/>
      </c>
      <c r="G545" s="63">
        <f>'2. Inputs'!I545+'2. Inputs'!J545</f>
        <v>0</v>
      </c>
      <c r="H545" s="65" t="e">
        <f>IF('2. Inputs'!D545&gt;0,'2. Inputs'!D545,Calculations!G545+Calculations!F545)</f>
        <v>#VALUE!</v>
      </c>
      <c r="I545" s="66">
        <f ca="1">(TODAY()-'2. Inputs'!K545)/365</f>
        <v>124.95616438356164</v>
      </c>
      <c r="J545" s="1" t="str">
        <f>IF(ISBLANK('2. Inputs'!K545),"n/a",IF(I545&lt;=5,"5 or less",IF(AND(I545&gt;5,I545&lt;=10),"&gt; 5 and &lt;= 10",IF(AND(I545&gt;10,I545&lt;=15),"&gt; 10 and &lt;=15",IF(I545&gt;15,"More than 15","")))))</f>
        <v>n/a</v>
      </c>
      <c r="K545" s="68"/>
      <c r="L545" s="68"/>
    </row>
    <row r="546" spans="1:12" x14ac:dyDescent="0.35">
      <c r="A546" s="1">
        <f>'2. Inputs'!A546</f>
        <v>0</v>
      </c>
      <c r="B546" s="1">
        <f>IF('3. Results'!$C$4="Yes",'2. Inputs'!B546,IF(D546="Yes","",'2. Inputs'!B546))</f>
        <v>0</v>
      </c>
      <c r="C546" s="61" t="b">
        <f t="shared" si="8"/>
        <v>0</v>
      </c>
      <c r="D546" s="61">
        <f>'2. Inputs'!L546</f>
        <v>0</v>
      </c>
      <c r="E546" s="67" t="e">
        <f>IF('2. Inputs'!E546="Hourly rate",'2. Inputs'!H546,'2. Inputs'!G546/52/'2. Inputs'!F546)</f>
        <v>#DIV/0!</v>
      </c>
      <c r="F546" s="63" t="str">
        <f>IF(AND('2. Inputs'!G546=0,'2. Inputs'!H546=0),"",IF('2. Inputs'!E546&lt;&gt;"Hourly rate",'2. Inputs'!G546/('2. Inputs'!F546/'2. Inputs'!$B$3),'2. Inputs'!H546*'2. Inputs'!$B$3*52))</f>
        <v/>
      </c>
      <c r="G546" s="63">
        <f>'2. Inputs'!I546+'2. Inputs'!J546</f>
        <v>0</v>
      </c>
      <c r="H546" s="65" t="e">
        <f>IF('2. Inputs'!D546&gt;0,'2. Inputs'!D546,Calculations!G546+Calculations!F546)</f>
        <v>#VALUE!</v>
      </c>
      <c r="I546" s="66">
        <f ca="1">(TODAY()-'2. Inputs'!K546)/365</f>
        <v>124.95616438356164</v>
      </c>
      <c r="J546" s="1" t="str">
        <f>IF(ISBLANK('2. Inputs'!K546),"n/a",IF(I546&lt;=5,"5 or less",IF(AND(I546&gt;5,I546&lt;=10),"&gt; 5 and &lt;= 10",IF(AND(I546&gt;10,I546&lt;=15),"&gt; 10 and &lt;=15",IF(I546&gt;15,"More than 15","")))))</f>
        <v>n/a</v>
      </c>
      <c r="K546" s="68"/>
      <c r="L546" s="68"/>
    </row>
    <row r="547" spans="1:12" x14ac:dyDescent="0.35">
      <c r="A547" s="1">
        <f>'2. Inputs'!A547</f>
        <v>0</v>
      </c>
      <c r="B547" s="1">
        <f>IF('3. Results'!$C$4="Yes",'2. Inputs'!B547,IF(D547="Yes","",'2. Inputs'!B547))</f>
        <v>0</v>
      </c>
      <c r="C547" s="61" t="b">
        <f t="shared" si="8"/>
        <v>0</v>
      </c>
      <c r="D547" s="61">
        <f>'2. Inputs'!L547</f>
        <v>0</v>
      </c>
      <c r="E547" s="67" t="e">
        <f>IF('2. Inputs'!E547="Hourly rate",'2. Inputs'!H547,'2. Inputs'!G547/52/'2. Inputs'!F547)</f>
        <v>#DIV/0!</v>
      </c>
      <c r="F547" s="63" t="str">
        <f>IF(AND('2. Inputs'!G547=0,'2. Inputs'!H547=0),"",IF('2. Inputs'!E547&lt;&gt;"Hourly rate",'2. Inputs'!G547/('2. Inputs'!F547/'2. Inputs'!$B$3),'2. Inputs'!H547*'2. Inputs'!$B$3*52))</f>
        <v/>
      </c>
      <c r="G547" s="63">
        <f>'2. Inputs'!I547+'2. Inputs'!J547</f>
        <v>0</v>
      </c>
      <c r="H547" s="65" t="e">
        <f>IF('2. Inputs'!D547&gt;0,'2. Inputs'!D547,Calculations!G547+Calculations!F547)</f>
        <v>#VALUE!</v>
      </c>
      <c r="I547" s="66">
        <f ca="1">(TODAY()-'2. Inputs'!K547)/365</f>
        <v>124.95616438356164</v>
      </c>
      <c r="J547" s="1" t="str">
        <f>IF(ISBLANK('2. Inputs'!K547),"n/a",IF(I547&lt;=5,"5 or less",IF(AND(I547&gt;5,I547&lt;=10),"&gt; 5 and &lt;= 10",IF(AND(I547&gt;10,I547&lt;=15),"&gt; 10 and &lt;=15",IF(I547&gt;15,"More than 15","")))))</f>
        <v>n/a</v>
      </c>
      <c r="K547" s="68"/>
      <c r="L547" s="68"/>
    </row>
    <row r="548" spans="1:12" x14ac:dyDescent="0.35">
      <c r="A548" s="1">
        <f>'2. Inputs'!A548</f>
        <v>0</v>
      </c>
      <c r="B548" s="1">
        <f>IF('3. Results'!$C$4="Yes",'2. Inputs'!B548,IF(D548="Yes","",'2. Inputs'!B548))</f>
        <v>0</v>
      </c>
      <c r="C548" s="61" t="b">
        <f t="shared" si="8"/>
        <v>0</v>
      </c>
      <c r="D548" s="61">
        <f>'2. Inputs'!L548</f>
        <v>0</v>
      </c>
      <c r="E548" s="67" t="e">
        <f>IF('2. Inputs'!E548="Hourly rate",'2. Inputs'!H548,'2. Inputs'!G548/52/'2. Inputs'!F548)</f>
        <v>#DIV/0!</v>
      </c>
      <c r="F548" s="63" t="str">
        <f>IF(AND('2. Inputs'!G548=0,'2. Inputs'!H548=0),"",IF('2. Inputs'!E548&lt;&gt;"Hourly rate",'2. Inputs'!G548/('2. Inputs'!F548/'2. Inputs'!$B$3),'2. Inputs'!H548*'2. Inputs'!$B$3*52))</f>
        <v/>
      </c>
      <c r="G548" s="63">
        <f>'2. Inputs'!I548+'2. Inputs'!J548</f>
        <v>0</v>
      </c>
      <c r="H548" s="65" t="e">
        <f>IF('2. Inputs'!D548&gt;0,'2. Inputs'!D548,Calculations!G548+Calculations!F548)</f>
        <v>#VALUE!</v>
      </c>
      <c r="I548" s="66">
        <f ca="1">(TODAY()-'2. Inputs'!K548)/365</f>
        <v>124.95616438356164</v>
      </c>
      <c r="J548" s="1" t="str">
        <f>IF(ISBLANK('2. Inputs'!K548),"n/a",IF(I548&lt;=5,"5 or less",IF(AND(I548&gt;5,I548&lt;=10),"&gt; 5 and &lt;= 10",IF(AND(I548&gt;10,I548&lt;=15),"&gt; 10 and &lt;=15",IF(I548&gt;15,"More than 15","")))))</f>
        <v>n/a</v>
      </c>
      <c r="K548" s="68"/>
      <c r="L548" s="68"/>
    </row>
    <row r="549" spans="1:12" x14ac:dyDescent="0.35">
      <c r="A549" s="1">
        <f>'2. Inputs'!A549</f>
        <v>0</v>
      </c>
      <c r="B549" s="1">
        <f>IF('3. Results'!$C$4="Yes",'2. Inputs'!B549,IF(D549="Yes","",'2. Inputs'!B549))</f>
        <v>0</v>
      </c>
      <c r="C549" s="61" t="b">
        <f t="shared" si="8"/>
        <v>0</v>
      </c>
      <c r="D549" s="61">
        <f>'2. Inputs'!L549</f>
        <v>0</v>
      </c>
      <c r="E549" s="67" t="e">
        <f>IF('2. Inputs'!E549="Hourly rate",'2. Inputs'!H549,'2. Inputs'!G549/52/'2. Inputs'!F549)</f>
        <v>#DIV/0!</v>
      </c>
      <c r="F549" s="63" t="str">
        <f>IF(AND('2. Inputs'!G549=0,'2. Inputs'!H549=0),"",IF('2. Inputs'!E549&lt;&gt;"Hourly rate",'2. Inputs'!G549/('2. Inputs'!F549/'2. Inputs'!$B$3),'2. Inputs'!H549*'2. Inputs'!$B$3*52))</f>
        <v/>
      </c>
      <c r="G549" s="63">
        <f>'2. Inputs'!I549+'2. Inputs'!J549</f>
        <v>0</v>
      </c>
      <c r="H549" s="65" t="e">
        <f>IF('2. Inputs'!D549&gt;0,'2. Inputs'!D549,Calculations!G549+Calculations!F549)</f>
        <v>#VALUE!</v>
      </c>
      <c r="I549" s="66">
        <f ca="1">(TODAY()-'2. Inputs'!K549)/365</f>
        <v>124.95616438356164</v>
      </c>
      <c r="J549" s="1" t="str">
        <f>IF(ISBLANK('2. Inputs'!K549),"n/a",IF(I549&lt;=5,"5 or less",IF(AND(I549&gt;5,I549&lt;=10),"&gt; 5 and &lt;= 10",IF(AND(I549&gt;10,I549&lt;=15),"&gt; 10 and &lt;=15",IF(I549&gt;15,"More than 15","")))))</f>
        <v>n/a</v>
      </c>
      <c r="K549" s="68"/>
      <c r="L549" s="68"/>
    </row>
    <row r="550" spans="1:12" x14ac:dyDescent="0.35">
      <c r="A550" s="1">
        <f>'2. Inputs'!A550</f>
        <v>0</v>
      </c>
      <c r="B550" s="1">
        <f>IF('3. Results'!$C$4="Yes",'2. Inputs'!B550,IF(D550="Yes","",'2. Inputs'!B550))</f>
        <v>0</v>
      </c>
      <c r="C550" s="61" t="b">
        <f t="shared" si="8"/>
        <v>0</v>
      </c>
      <c r="D550" s="61">
        <f>'2. Inputs'!L550</f>
        <v>0</v>
      </c>
      <c r="E550" s="67" t="e">
        <f>IF('2. Inputs'!E550="Hourly rate",'2. Inputs'!H550,'2. Inputs'!G550/52/'2. Inputs'!F550)</f>
        <v>#DIV/0!</v>
      </c>
      <c r="F550" s="63" t="str">
        <f>IF(AND('2. Inputs'!G550=0,'2. Inputs'!H550=0),"",IF('2. Inputs'!E550&lt;&gt;"Hourly rate",'2. Inputs'!G550/('2. Inputs'!F550/'2. Inputs'!$B$3),'2. Inputs'!H550*'2. Inputs'!$B$3*52))</f>
        <v/>
      </c>
      <c r="G550" s="63">
        <f>'2. Inputs'!I550+'2. Inputs'!J550</f>
        <v>0</v>
      </c>
      <c r="H550" s="65" t="e">
        <f>IF('2. Inputs'!D550&gt;0,'2. Inputs'!D550,Calculations!G550+Calculations!F550)</f>
        <v>#VALUE!</v>
      </c>
      <c r="I550" s="66">
        <f ca="1">(TODAY()-'2. Inputs'!K550)/365</f>
        <v>124.95616438356164</v>
      </c>
      <c r="J550" s="1" t="str">
        <f>IF(ISBLANK('2. Inputs'!K550),"n/a",IF(I550&lt;=5,"5 or less",IF(AND(I550&gt;5,I550&lt;=10),"&gt; 5 and &lt;= 10",IF(AND(I550&gt;10,I550&lt;=15),"&gt; 10 and &lt;=15",IF(I550&gt;15,"More than 15","")))))</f>
        <v>n/a</v>
      </c>
      <c r="K550" s="68"/>
      <c r="L550" s="68"/>
    </row>
    <row r="551" spans="1:12" x14ac:dyDescent="0.35">
      <c r="A551" s="1">
        <f>'2. Inputs'!A551</f>
        <v>0</v>
      </c>
      <c r="B551" s="1">
        <f>IF('3. Results'!$C$4="Yes",'2. Inputs'!B551,IF(D551="Yes","",'2. Inputs'!B551))</f>
        <v>0</v>
      </c>
      <c r="C551" s="61" t="b">
        <f t="shared" si="8"/>
        <v>0</v>
      </c>
      <c r="D551" s="61">
        <f>'2. Inputs'!L551</f>
        <v>0</v>
      </c>
      <c r="E551" s="67" t="e">
        <f>IF('2. Inputs'!E551="Hourly rate",'2. Inputs'!H551,'2. Inputs'!G551/52/'2. Inputs'!F551)</f>
        <v>#DIV/0!</v>
      </c>
      <c r="F551" s="63" t="str">
        <f>IF(AND('2. Inputs'!G551=0,'2. Inputs'!H551=0),"",IF('2. Inputs'!E551&lt;&gt;"Hourly rate",'2. Inputs'!G551/('2. Inputs'!F551/'2. Inputs'!$B$3),'2. Inputs'!H551*'2. Inputs'!$B$3*52))</f>
        <v/>
      </c>
      <c r="G551" s="63">
        <f>'2. Inputs'!I551+'2. Inputs'!J551</f>
        <v>0</v>
      </c>
      <c r="H551" s="65" t="e">
        <f>IF('2. Inputs'!D551&gt;0,'2. Inputs'!D551,Calculations!G551+Calculations!F551)</f>
        <v>#VALUE!</v>
      </c>
      <c r="I551" s="66">
        <f ca="1">(TODAY()-'2. Inputs'!K551)/365</f>
        <v>124.95616438356164</v>
      </c>
      <c r="J551" s="1" t="str">
        <f>IF(ISBLANK('2. Inputs'!K551),"n/a",IF(I551&lt;=5,"5 or less",IF(AND(I551&gt;5,I551&lt;=10),"&gt; 5 and &lt;= 10",IF(AND(I551&gt;10,I551&lt;=15),"&gt; 10 and &lt;=15",IF(I551&gt;15,"More than 15","")))))</f>
        <v>n/a</v>
      </c>
      <c r="K551" s="68"/>
      <c r="L551" s="68"/>
    </row>
    <row r="552" spans="1:12" x14ac:dyDescent="0.35">
      <c r="A552" s="1">
        <f>'2. Inputs'!A552</f>
        <v>0</v>
      </c>
      <c r="B552" s="1">
        <f>IF('3. Results'!$C$4="Yes",'2. Inputs'!B552,IF(D552="Yes","",'2. Inputs'!B552))</f>
        <v>0</v>
      </c>
      <c r="C552" s="61" t="b">
        <f t="shared" si="8"/>
        <v>0</v>
      </c>
      <c r="D552" s="61">
        <f>'2. Inputs'!L552</f>
        <v>0</v>
      </c>
      <c r="E552" s="67" t="e">
        <f>IF('2. Inputs'!E552="Hourly rate",'2. Inputs'!H552,'2. Inputs'!G552/52/'2. Inputs'!F552)</f>
        <v>#DIV/0!</v>
      </c>
      <c r="F552" s="63" t="str">
        <f>IF(AND('2. Inputs'!G552=0,'2. Inputs'!H552=0),"",IF('2. Inputs'!E552&lt;&gt;"Hourly rate",'2. Inputs'!G552/('2. Inputs'!F552/'2. Inputs'!$B$3),'2. Inputs'!H552*'2. Inputs'!$B$3*52))</f>
        <v/>
      </c>
      <c r="G552" s="63">
        <f>'2. Inputs'!I552+'2. Inputs'!J552</f>
        <v>0</v>
      </c>
      <c r="H552" s="65" t="e">
        <f>IF('2. Inputs'!D552&gt;0,'2. Inputs'!D552,Calculations!G552+Calculations!F552)</f>
        <v>#VALUE!</v>
      </c>
      <c r="I552" s="66">
        <f ca="1">(TODAY()-'2. Inputs'!K552)/365</f>
        <v>124.95616438356164</v>
      </c>
      <c r="J552" s="1" t="str">
        <f>IF(ISBLANK('2. Inputs'!K552),"n/a",IF(I552&lt;=5,"5 or less",IF(AND(I552&gt;5,I552&lt;=10),"&gt; 5 and &lt;= 10",IF(AND(I552&gt;10,I552&lt;=15),"&gt; 10 and &lt;=15",IF(I552&gt;15,"More than 15","")))))</f>
        <v>n/a</v>
      </c>
      <c r="K552" s="68"/>
      <c r="L552" s="68"/>
    </row>
    <row r="553" spans="1:12" x14ac:dyDescent="0.35">
      <c r="A553" s="1">
        <f>'2. Inputs'!A553</f>
        <v>0</v>
      </c>
      <c r="B553" s="1">
        <f>IF('3. Results'!$C$4="Yes",'2. Inputs'!B553,IF(D553="Yes","",'2. Inputs'!B553))</f>
        <v>0</v>
      </c>
      <c r="C553" s="61" t="b">
        <f t="shared" si="8"/>
        <v>0</v>
      </c>
      <c r="D553" s="61">
        <f>'2. Inputs'!L553</f>
        <v>0</v>
      </c>
      <c r="E553" s="67" t="e">
        <f>IF('2. Inputs'!E553="Hourly rate",'2. Inputs'!H553,'2. Inputs'!G553/52/'2. Inputs'!F553)</f>
        <v>#DIV/0!</v>
      </c>
      <c r="F553" s="63" t="str">
        <f>IF(AND('2. Inputs'!G553=0,'2. Inputs'!H553=0),"",IF('2. Inputs'!E553&lt;&gt;"Hourly rate",'2. Inputs'!G553/('2. Inputs'!F553/'2. Inputs'!$B$3),'2. Inputs'!H553*'2. Inputs'!$B$3*52))</f>
        <v/>
      </c>
      <c r="G553" s="63">
        <f>'2. Inputs'!I553+'2. Inputs'!J553</f>
        <v>0</v>
      </c>
      <c r="H553" s="65" t="e">
        <f>IF('2. Inputs'!D553&gt;0,'2. Inputs'!D553,Calculations!G553+Calculations!F553)</f>
        <v>#VALUE!</v>
      </c>
      <c r="I553" s="66">
        <f ca="1">(TODAY()-'2. Inputs'!K553)/365</f>
        <v>124.95616438356164</v>
      </c>
      <c r="J553" s="1" t="str">
        <f>IF(ISBLANK('2. Inputs'!K553),"n/a",IF(I553&lt;=5,"5 or less",IF(AND(I553&gt;5,I553&lt;=10),"&gt; 5 and &lt;= 10",IF(AND(I553&gt;10,I553&lt;=15),"&gt; 10 and &lt;=15",IF(I553&gt;15,"More than 15","")))))</f>
        <v>n/a</v>
      </c>
      <c r="K553" s="68"/>
      <c r="L553" s="68"/>
    </row>
    <row r="554" spans="1:12" x14ac:dyDescent="0.35">
      <c r="A554" s="1">
        <f>'2. Inputs'!A554</f>
        <v>0</v>
      </c>
      <c r="B554" s="1">
        <f>IF('3. Results'!$C$4="Yes",'2. Inputs'!B554,IF(D554="Yes","",'2. Inputs'!B554))</f>
        <v>0</v>
      </c>
      <c r="C554" s="61" t="b">
        <f t="shared" si="8"/>
        <v>0</v>
      </c>
      <c r="D554" s="61">
        <f>'2. Inputs'!L554</f>
        <v>0</v>
      </c>
      <c r="E554" s="67" t="e">
        <f>IF('2. Inputs'!E554="Hourly rate",'2. Inputs'!H554,'2. Inputs'!G554/52/'2. Inputs'!F554)</f>
        <v>#DIV/0!</v>
      </c>
      <c r="F554" s="63" t="str">
        <f>IF(AND('2. Inputs'!G554=0,'2. Inputs'!H554=0),"",IF('2. Inputs'!E554&lt;&gt;"Hourly rate",'2. Inputs'!G554/('2. Inputs'!F554/'2. Inputs'!$B$3),'2. Inputs'!H554*'2. Inputs'!$B$3*52))</f>
        <v/>
      </c>
      <c r="G554" s="63">
        <f>'2. Inputs'!I554+'2. Inputs'!J554</f>
        <v>0</v>
      </c>
      <c r="H554" s="65" t="e">
        <f>IF('2. Inputs'!D554&gt;0,'2. Inputs'!D554,Calculations!G554+Calculations!F554)</f>
        <v>#VALUE!</v>
      </c>
      <c r="I554" s="66">
        <f ca="1">(TODAY()-'2. Inputs'!K554)/365</f>
        <v>124.95616438356164</v>
      </c>
      <c r="J554" s="1" t="str">
        <f>IF(ISBLANK('2. Inputs'!K554),"n/a",IF(I554&lt;=5,"5 or less",IF(AND(I554&gt;5,I554&lt;=10),"&gt; 5 and &lt;= 10",IF(AND(I554&gt;10,I554&lt;=15),"&gt; 10 and &lt;=15",IF(I554&gt;15,"More than 15","")))))</f>
        <v>n/a</v>
      </c>
      <c r="K554" s="68"/>
      <c r="L554" s="68"/>
    </row>
    <row r="555" spans="1:12" x14ac:dyDescent="0.35">
      <c r="A555" s="1">
        <f>'2. Inputs'!A555</f>
        <v>0</v>
      </c>
      <c r="B555" s="1">
        <f>IF('3. Results'!$C$4="Yes",'2. Inputs'!B555,IF(D555="Yes","",'2. Inputs'!B555))</f>
        <v>0</v>
      </c>
      <c r="C555" s="61" t="b">
        <f t="shared" si="8"/>
        <v>0</v>
      </c>
      <c r="D555" s="61">
        <f>'2. Inputs'!L555</f>
        <v>0</v>
      </c>
      <c r="E555" s="67" t="e">
        <f>IF('2. Inputs'!E555="Hourly rate",'2. Inputs'!H555,'2. Inputs'!G555/52/'2. Inputs'!F555)</f>
        <v>#DIV/0!</v>
      </c>
      <c r="F555" s="63" t="str">
        <f>IF(AND('2. Inputs'!G555=0,'2. Inputs'!H555=0),"",IF('2. Inputs'!E555&lt;&gt;"Hourly rate",'2. Inputs'!G555/('2. Inputs'!F555/'2. Inputs'!$B$3),'2. Inputs'!H555*'2. Inputs'!$B$3*52))</f>
        <v/>
      </c>
      <c r="G555" s="63">
        <f>'2. Inputs'!I555+'2. Inputs'!J555</f>
        <v>0</v>
      </c>
      <c r="H555" s="65" t="e">
        <f>IF('2. Inputs'!D555&gt;0,'2. Inputs'!D555,Calculations!G555+Calculations!F555)</f>
        <v>#VALUE!</v>
      </c>
      <c r="I555" s="66">
        <f ca="1">(TODAY()-'2. Inputs'!K555)/365</f>
        <v>124.95616438356164</v>
      </c>
      <c r="J555" s="1" t="str">
        <f>IF(ISBLANK('2. Inputs'!K555),"n/a",IF(I555&lt;=5,"5 or less",IF(AND(I555&gt;5,I555&lt;=10),"&gt; 5 and &lt;= 10",IF(AND(I555&gt;10,I555&lt;=15),"&gt; 10 and &lt;=15",IF(I555&gt;15,"More than 15","")))))</f>
        <v>n/a</v>
      </c>
      <c r="K555" s="68"/>
      <c r="L555" s="68"/>
    </row>
    <row r="556" spans="1:12" x14ac:dyDescent="0.35">
      <c r="A556" s="1">
        <f>'2. Inputs'!A556</f>
        <v>0</v>
      </c>
      <c r="B556" s="1">
        <f>IF('3. Results'!$C$4="Yes",'2. Inputs'!B556,IF(D556="Yes","",'2. Inputs'!B556))</f>
        <v>0</v>
      </c>
      <c r="C556" s="61" t="b">
        <f t="shared" si="8"/>
        <v>0</v>
      </c>
      <c r="D556" s="61">
        <f>'2. Inputs'!L556</f>
        <v>0</v>
      </c>
      <c r="E556" s="67" t="e">
        <f>IF('2. Inputs'!E556="Hourly rate",'2. Inputs'!H556,'2. Inputs'!G556/52/'2. Inputs'!F556)</f>
        <v>#DIV/0!</v>
      </c>
      <c r="F556" s="63" t="str">
        <f>IF(AND('2. Inputs'!G556=0,'2. Inputs'!H556=0),"",IF('2. Inputs'!E556&lt;&gt;"Hourly rate",'2. Inputs'!G556/('2. Inputs'!F556/'2. Inputs'!$B$3),'2. Inputs'!H556*'2. Inputs'!$B$3*52))</f>
        <v/>
      </c>
      <c r="G556" s="63">
        <f>'2. Inputs'!I556+'2. Inputs'!J556</f>
        <v>0</v>
      </c>
      <c r="H556" s="65" t="e">
        <f>IF('2. Inputs'!D556&gt;0,'2. Inputs'!D556,Calculations!G556+Calculations!F556)</f>
        <v>#VALUE!</v>
      </c>
      <c r="I556" s="66">
        <f ca="1">(TODAY()-'2. Inputs'!K556)/365</f>
        <v>124.95616438356164</v>
      </c>
      <c r="J556" s="1" t="str">
        <f>IF(ISBLANK('2. Inputs'!K556),"n/a",IF(I556&lt;=5,"5 or less",IF(AND(I556&gt;5,I556&lt;=10),"&gt; 5 and &lt;= 10",IF(AND(I556&gt;10,I556&lt;=15),"&gt; 10 and &lt;=15",IF(I556&gt;15,"More than 15","")))))</f>
        <v>n/a</v>
      </c>
      <c r="K556" s="68"/>
      <c r="L556" s="68"/>
    </row>
    <row r="557" spans="1:12" x14ac:dyDescent="0.35">
      <c r="A557" s="1">
        <f>'2. Inputs'!A557</f>
        <v>0</v>
      </c>
      <c r="B557" s="1">
        <f>IF('3. Results'!$C$4="Yes",'2. Inputs'!B557,IF(D557="Yes","",'2. Inputs'!B557))</f>
        <v>0</v>
      </c>
      <c r="C557" s="61" t="b">
        <f t="shared" si="8"/>
        <v>0</v>
      </c>
      <c r="D557" s="61">
        <f>'2. Inputs'!L557</f>
        <v>0</v>
      </c>
      <c r="E557" s="67" t="e">
        <f>IF('2. Inputs'!E557="Hourly rate",'2. Inputs'!H557,'2. Inputs'!G557/52/'2. Inputs'!F557)</f>
        <v>#DIV/0!</v>
      </c>
      <c r="F557" s="63" t="str">
        <f>IF(AND('2. Inputs'!G557=0,'2. Inputs'!H557=0),"",IF('2. Inputs'!E557&lt;&gt;"Hourly rate",'2. Inputs'!G557/('2. Inputs'!F557/'2. Inputs'!$B$3),'2. Inputs'!H557*'2. Inputs'!$B$3*52))</f>
        <v/>
      </c>
      <c r="G557" s="63">
        <f>'2. Inputs'!I557+'2. Inputs'!J557</f>
        <v>0</v>
      </c>
      <c r="H557" s="65" t="e">
        <f>IF('2. Inputs'!D557&gt;0,'2. Inputs'!D557,Calculations!G557+Calculations!F557)</f>
        <v>#VALUE!</v>
      </c>
      <c r="I557" s="66">
        <f ca="1">(TODAY()-'2. Inputs'!K557)/365</f>
        <v>124.95616438356164</v>
      </c>
      <c r="J557" s="1" t="str">
        <f>IF(ISBLANK('2. Inputs'!K557),"n/a",IF(I557&lt;=5,"5 or less",IF(AND(I557&gt;5,I557&lt;=10),"&gt; 5 and &lt;= 10",IF(AND(I557&gt;10,I557&lt;=15),"&gt; 10 and &lt;=15",IF(I557&gt;15,"More than 15","")))))</f>
        <v>n/a</v>
      </c>
      <c r="K557" s="68"/>
      <c r="L557" s="68"/>
    </row>
    <row r="558" spans="1:12" x14ac:dyDescent="0.35">
      <c r="A558" s="1">
        <f>'2. Inputs'!A558</f>
        <v>0</v>
      </c>
      <c r="B558" s="1">
        <f>IF('3. Results'!$C$4="Yes",'2. Inputs'!B558,IF(D558="Yes","",'2. Inputs'!B558))</f>
        <v>0</v>
      </c>
      <c r="C558" s="61" t="b">
        <f t="shared" si="8"/>
        <v>0</v>
      </c>
      <c r="D558" s="61">
        <f>'2. Inputs'!L558</f>
        <v>0</v>
      </c>
      <c r="E558" s="67" t="e">
        <f>IF('2. Inputs'!E558="Hourly rate",'2. Inputs'!H558,'2. Inputs'!G558/52/'2. Inputs'!F558)</f>
        <v>#DIV/0!</v>
      </c>
      <c r="F558" s="63" t="str">
        <f>IF(AND('2. Inputs'!G558=0,'2. Inputs'!H558=0),"",IF('2. Inputs'!E558&lt;&gt;"Hourly rate",'2. Inputs'!G558/('2. Inputs'!F558/'2. Inputs'!$B$3),'2. Inputs'!H558*'2. Inputs'!$B$3*52))</f>
        <v/>
      </c>
      <c r="G558" s="63">
        <f>'2. Inputs'!I558+'2. Inputs'!J558</f>
        <v>0</v>
      </c>
      <c r="H558" s="65" t="e">
        <f>IF('2. Inputs'!D558&gt;0,'2. Inputs'!D558,Calculations!G558+Calculations!F558)</f>
        <v>#VALUE!</v>
      </c>
      <c r="I558" s="66">
        <f ca="1">(TODAY()-'2. Inputs'!K558)/365</f>
        <v>124.95616438356164</v>
      </c>
      <c r="J558" s="1" t="str">
        <f>IF(ISBLANK('2. Inputs'!K558),"n/a",IF(I558&lt;=5,"5 or less",IF(AND(I558&gt;5,I558&lt;=10),"&gt; 5 and &lt;= 10",IF(AND(I558&gt;10,I558&lt;=15),"&gt; 10 and &lt;=15",IF(I558&gt;15,"More than 15","")))))</f>
        <v>n/a</v>
      </c>
      <c r="K558" s="68"/>
      <c r="L558" s="68"/>
    </row>
    <row r="559" spans="1:12" x14ac:dyDescent="0.35">
      <c r="A559" s="1">
        <f>'2. Inputs'!A559</f>
        <v>0</v>
      </c>
      <c r="B559" s="1">
        <f>IF('3. Results'!$C$4="Yes",'2. Inputs'!B559,IF(D559="Yes","",'2. Inputs'!B559))</f>
        <v>0</v>
      </c>
      <c r="C559" s="61" t="b">
        <f t="shared" si="8"/>
        <v>0</v>
      </c>
      <c r="D559" s="61">
        <f>'2. Inputs'!L559</f>
        <v>0</v>
      </c>
      <c r="E559" s="67" t="e">
        <f>IF('2. Inputs'!E559="Hourly rate",'2. Inputs'!H559,'2. Inputs'!G559/52/'2. Inputs'!F559)</f>
        <v>#DIV/0!</v>
      </c>
      <c r="F559" s="63" t="str">
        <f>IF(AND('2. Inputs'!G559=0,'2. Inputs'!H559=0),"",IF('2. Inputs'!E559&lt;&gt;"Hourly rate",'2. Inputs'!G559/('2. Inputs'!F559/'2. Inputs'!$B$3),'2. Inputs'!H559*'2. Inputs'!$B$3*52))</f>
        <v/>
      </c>
      <c r="G559" s="63">
        <f>'2. Inputs'!I559+'2. Inputs'!J559</f>
        <v>0</v>
      </c>
      <c r="H559" s="65" t="e">
        <f>IF('2. Inputs'!D559&gt;0,'2. Inputs'!D559,Calculations!G559+Calculations!F559)</f>
        <v>#VALUE!</v>
      </c>
      <c r="I559" s="66">
        <f ca="1">(TODAY()-'2. Inputs'!K559)/365</f>
        <v>124.95616438356164</v>
      </c>
      <c r="J559" s="1" t="str">
        <f>IF(ISBLANK('2. Inputs'!K559),"n/a",IF(I559&lt;=5,"5 or less",IF(AND(I559&gt;5,I559&lt;=10),"&gt; 5 and &lt;= 10",IF(AND(I559&gt;10,I559&lt;=15),"&gt; 10 and &lt;=15",IF(I559&gt;15,"More than 15","")))))</f>
        <v>n/a</v>
      </c>
      <c r="K559" s="68"/>
      <c r="L559" s="68"/>
    </row>
    <row r="560" spans="1:12" x14ac:dyDescent="0.35">
      <c r="A560" s="1">
        <f>'2. Inputs'!A560</f>
        <v>0</v>
      </c>
      <c r="B560" s="1">
        <f>IF('3. Results'!$C$4="Yes",'2. Inputs'!B560,IF(D560="Yes","",'2. Inputs'!B560))</f>
        <v>0</v>
      </c>
      <c r="C560" s="61" t="b">
        <f t="shared" si="8"/>
        <v>0</v>
      </c>
      <c r="D560" s="61">
        <f>'2. Inputs'!L560</f>
        <v>0</v>
      </c>
      <c r="E560" s="67" t="e">
        <f>IF('2. Inputs'!E560="Hourly rate",'2. Inputs'!H560,'2. Inputs'!G560/52/'2. Inputs'!F560)</f>
        <v>#DIV/0!</v>
      </c>
      <c r="F560" s="63" t="str">
        <f>IF(AND('2. Inputs'!G560=0,'2. Inputs'!H560=0),"",IF('2. Inputs'!E560&lt;&gt;"Hourly rate",'2. Inputs'!G560/('2. Inputs'!F560/'2. Inputs'!$B$3),'2. Inputs'!H560*'2. Inputs'!$B$3*52))</f>
        <v/>
      </c>
      <c r="G560" s="63">
        <f>'2. Inputs'!I560+'2. Inputs'!J560</f>
        <v>0</v>
      </c>
      <c r="H560" s="65" t="e">
        <f>IF('2. Inputs'!D560&gt;0,'2. Inputs'!D560,Calculations!G560+Calculations!F560)</f>
        <v>#VALUE!</v>
      </c>
      <c r="I560" s="66">
        <f ca="1">(TODAY()-'2. Inputs'!K560)/365</f>
        <v>124.95616438356164</v>
      </c>
      <c r="J560" s="1" t="str">
        <f>IF(ISBLANK('2. Inputs'!K560),"n/a",IF(I560&lt;=5,"5 or less",IF(AND(I560&gt;5,I560&lt;=10),"&gt; 5 and &lt;= 10",IF(AND(I560&gt;10,I560&lt;=15),"&gt; 10 and &lt;=15",IF(I560&gt;15,"More than 15","")))))</f>
        <v>n/a</v>
      </c>
      <c r="K560" s="68"/>
      <c r="L560" s="68"/>
    </row>
    <row r="561" spans="1:12" x14ac:dyDescent="0.35">
      <c r="A561" s="1">
        <f>'2. Inputs'!A561</f>
        <v>0</v>
      </c>
      <c r="B561" s="1">
        <f>IF('3. Results'!$C$4="Yes",'2. Inputs'!B561,IF(D561="Yes","",'2. Inputs'!B561))</f>
        <v>0</v>
      </c>
      <c r="C561" s="61" t="b">
        <f t="shared" si="8"/>
        <v>0</v>
      </c>
      <c r="D561" s="61">
        <f>'2. Inputs'!L561</f>
        <v>0</v>
      </c>
      <c r="E561" s="67" t="e">
        <f>IF('2. Inputs'!E561="Hourly rate",'2. Inputs'!H561,'2. Inputs'!G561/52/'2. Inputs'!F561)</f>
        <v>#DIV/0!</v>
      </c>
      <c r="F561" s="63" t="str">
        <f>IF(AND('2. Inputs'!G561=0,'2. Inputs'!H561=0),"",IF('2. Inputs'!E561&lt;&gt;"Hourly rate",'2. Inputs'!G561/('2. Inputs'!F561/'2. Inputs'!$B$3),'2. Inputs'!H561*'2. Inputs'!$B$3*52))</f>
        <v/>
      </c>
      <c r="G561" s="63">
        <f>'2. Inputs'!I561+'2. Inputs'!J561</f>
        <v>0</v>
      </c>
      <c r="H561" s="65" t="e">
        <f>IF('2. Inputs'!D561&gt;0,'2. Inputs'!D561,Calculations!G561+Calculations!F561)</f>
        <v>#VALUE!</v>
      </c>
      <c r="I561" s="66">
        <f ca="1">(TODAY()-'2. Inputs'!K561)/365</f>
        <v>124.95616438356164</v>
      </c>
      <c r="J561" s="1" t="str">
        <f>IF(ISBLANK('2. Inputs'!K561),"n/a",IF(I561&lt;=5,"5 or less",IF(AND(I561&gt;5,I561&lt;=10),"&gt; 5 and &lt;= 10",IF(AND(I561&gt;10,I561&lt;=15),"&gt; 10 and &lt;=15",IF(I561&gt;15,"More than 15","")))))</f>
        <v>n/a</v>
      </c>
      <c r="K561" s="68"/>
      <c r="L561" s="68"/>
    </row>
    <row r="562" spans="1:12" x14ac:dyDescent="0.35">
      <c r="A562" s="1">
        <f>'2. Inputs'!A562</f>
        <v>0</v>
      </c>
      <c r="B562" s="1">
        <f>IF('3. Results'!$C$4="Yes",'2. Inputs'!B562,IF(D562="Yes","",'2. Inputs'!B562))</f>
        <v>0</v>
      </c>
      <c r="C562" s="61" t="b">
        <f t="shared" si="8"/>
        <v>0</v>
      </c>
      <c r="D562" s="61">
        <f>'2. Inputs'!L562</f>
        <v>0</v>
      </c>
      <c r="E562" s="67" t="e">
        <f>IF('2. Inputs'!E562="Hourly rate",'2. Inputs'!H562,'2. Inputs'!G562/52/'2. Inputs'!F562)</f>
        <v>#DIV/0!</v>
      </c>
      <c r="F562" s="63" t="str">
        <f>IF(AND('2. Inputs'!G562=0,'2. Inputs'!H562=0),"",IF('2. Inputs'!E562&lt;&gt;"Hourly rate",'2. Inputs'!G562/('2. Inputs'!F562/'2. Inputs'!$B$3),'2. Inputs'!H562*'2. Inputs'!$B$3*52))</f>
        <v/>
      </c>
      <c r="G562" s="63">
        <f>'2. Inputs'!I562+'2. Inputs'!J562</f>
        <v>0</v>
      </c>
      <c r="H562" s="65" t="e">
        <f>IF('2. Inputs'!D562&gt;0,'2. Inputs'!D562,Calculations!G562+Calculations!F562)</f>
        <v>#VALUE!</v>
      </c>
      <c r="I562" s="66">
        <f ca="1">(TODAY()-'2. Inputs'!K562)/365</f>
        <v>124.95616438356164</v>
      </c>
      <c r="J562" s="1" t="str">
        <f>IF(ISBLANK('2. Inputs'!K562),"n/a",IF(I562&lt;=5,"5 or less",IF(AND(I562&gt;5,I562&lt;=10),"&gt; 5 and &lt;= 10",IF(AND(I562&gt;10,I562&lt;=15),"&gt; 10 and &lt;=15",IF(I562&gt;15,"More than 15","")))))</f>
        <v>n/a</v>
      </c>
      <c r="K562" s="68"/>
      <c r="L562" s="68"/>
    </row>
    <row r="563" spans="1:12" x14ac:dyDescent="0.35">
      <c r="A563" s="1">
        <f>'2. Inputs'!A563</f>
        <v>0</v>
      </c>
      <c r="B563" s="1">
        <f>IF('3. Results'!$C$4="Yes",'2. Inputs'!B563,IF(D563="Yes","",'2. Inputs'!B563))</f>
        <v>0</v>
      </c>
      <c r="C563" s="61" t="b">
        <f t="shared" si="8"/>
        <v>0</v>
      </c>
      <c r="D563" s="61">
        <f>'2. Inputs'!L563</f>
        <v>0</v>
      </c>
      <c r="E563" s="67" t="e">
        <f>IF('2. Inputs'!E563="Hourly rate",'2. Inputs'!H563,'2. Inputs'!G563/52/'2. Inputs'!F563)</f>
        <v>#DIV/0!</v>
      </c>
      <c r="F563" s="63" t="str">
        <f>IF(AND('2. Inputs'!G563=0,'2. Inputs'!H563=0),"",IF('2. Inputs'!E563&lt;&gt;"Hourly rate",'2. Inputs'!G563/('2. Inputs'!F563/'2. Inputs'!$B$3),'2. Inputs'!H563*'2. Inputs'!$B$3*52))</f>
        <v/>
      </c>
      <c r="G563" s="63">
        <f>'2. Inputs'!I563+'2. Inputs'!J563</f>
        <v>0</v>
      </c>
      <c r="H563" s="65" t="e">
        <f>IF('2. Inputs'!D563&gt;0,'2. Inputs'!D563,Calculations!G563+Calculations!F563)</f>
        <v>#VALUE!</v>
      </c>
      <c r="I563" s="66">
        <f ca="1">(TODAY()-'2. Inputs'!K563)/365</f>
        <v>124.95616438356164</v>
      </c>
      <c r="J563" s="1" t="str">
        <f>IF(ISBLANK('2. Inputs'!K563),"n/a",IF(I563&lt;=5,"5 or less",IF(AND(I563&gt;5,I563&lt;=10),"&gt; 5 and &lt;= 10",IF(AND(I563&gt;10,I563&lt;=15),"&gt; 10 and &lt;=15",IF(I563&gt;15,"More than 15","")))))</f>
        <v>n/a</v>
      </c>
      <c r="K563" s="68"/>
      <c r="L563" s="68"/>
    </row>
    <row r="564" spans="1:12" x14ac:dyDescent="0.35">
      <c r="A564" s="1">
        <f>'2. Inputs'!A564</f>
        <v>0</v>
      </c>
      <c r="B564" s="1">
        <f>IF('3. Results'!$C$4="Yes",'2. Inputs'!B564,IF(D564="Yes","",'2. Inputs'!B564))</f>
        <v>0</v>
      </c>
      <c r="C564" s="61" t="b">
        <f t="shared" si="8"/>
        <v>0</v>
      </c>
      <c r="D564" s="61">
        <f>'2. Inputs'!L564</f>
        <v>0</v>
      </c>
      <c r="E564" s="67" t="e">
        <f>IF('2. Inputs'!E564="Hourly rate",'2. Inputs'!H564,'2. Inputs'!G564/52/'2. Inputs'!F564)</f>
        <v>#DIV/0!</v>
      </c>
      <c r="F564" s="63" t="str">
        <f>IF(AND('2. Inputs'!G564=0,'2. Inputs'!H564=0),"",IF('2. Inputs'!E564&lt;&gt;"Hourly rate",'2. Inputs'!G564/('2. Inputs'!F564/'2. Inputs'!$B$3),'2. Inputs'!H564*'2. Inputs'!$B$3*52))</f>
        <v/>
      </c>
      <c r="G564" s="63">
        <f>'2. Inputs'!I564+'2. Inputs'!J564</f>
        <v>0</v>
      </c>
      <c r="H564" s="65" t="e">
        <f>IF('2. Inputs'!D564&gt;0,'2. Inputs'!D564,Calculations!G564+Calculations!F564)</f>
        <v>#VALUE!</v>
      </c>
      <c r="I564" s="66">
        <f ca="1">(TODAY()-'2. Inputs'!K564)/365</f>
        <v>124.95616438356164</v>
      </c>
      <c r="J564" s="1" t="str">
        <f>IF(ISBLANK('2. Inputs'!K564),"n/a",IF(I564&lt;=5,"5 or less",IF(AND(I564&gt;5,I564&lt;=10),"&gt; 5 and &lt;= 10",IF(AND(I564&gt;10,I564&lt;=15),"&gt; 10 and &lt;=15",IF(I564&gt;15,"More than 15","")))))</f>
        <v>n/a</v>
      </c>
      <c r="K564" s="68"/>
      <c r="L564" s="68"/>
    </row>
    <row r="565" spans="1:12" x14ac:dyDescent="0.35">
      <c r="A565" s="1">
        <f>'2. Inputs'!A565</f>
        <v>0</v>
      </c>
      <c r="B565" s="1">
        <f>IF('3. Results'!$C$4="Yes",'2. Inputs'!B565,IF(D565="Yes","",'2. Inputs'!B565))</f>
        <v>0</v>
      </c>
      <c r="C565" s="61" t="b">
        <f t="shared" si="8"/>
        <v>0</v>
      </c>
      <c r="D565" s="61">
        <f>'2. Inputs'!L565</f>
        <v>0</v>
      </c>
      <c r="E565" s="67" t="e">
        <f>IF('2. Inputs'!E565="Hourly rate",'2. Inputs'!H565,'2. Inputs'!G565/52/'2. Inputs'!F565)</f>
        <v>#DIV/0!</v>
      </c>
      <c r="F565" s="63" t="str">
        <f>IF(AND('2. Inputs'!G565=0,'2. Inputs'!H565=0),"",IF('2. Inputs'!E565&lt;&gt;"Hourly rate",'2. Inputs'!G565/('2. Inputs'!F565/'2. Inputs'!$B$3),'2. Inputs'!H565*'2. Inputs'!$B$3*52))</f>
        <v/>
      </c>
      <c r="G565" s="63">
        <f>'2. Inputs'!I565+'2. Inputs'!J565</f>
        <v>0</v>
      </c>
      <c r="H565" s="65" t="e">
        <f>IF('2. Inputs'!D565&gt;0,'2. Inputs'!D565,Calculations!G565+Calculations!F565)</f>
        <v>#VALUE!</v>
      </c>
      <c r="I565" s="66">
        <f ca="1">(TODAY()-'2. Inputs'!K565)/365</f>
        <v>124.95616438356164</v>
      </c>
      <c r="J565" s="1" t="str">
        <f>IF(ISBLANK('2. Inputs'!K565),"n/a",IF(I565&lt;=5,"5 or less",IF(AND(I565&gt;5,I565&lt;=10),"&gt; 5 and &lt;= 10",IF(AND(I565&gt;10,I565&lt;=15),"&gt; 10 and &lt;=15",IF(I565&gt;15,"More than 15","")))))</f>
        <v>n/a</v>
      </c>
      <c r="K565" s="68"/>
      <c r="L565" s="68"/>
    </row>
    <row r="566" spans="1:12" x14ac:dyDescent="0.35">
      <c r="A566" s="1">
        <f>'2. Inputs'!A566</f>
        <v>0</v>
      </c>
      <c r="B566" s="1">
        <f>IF('3. Results'!$C$4="Yes",'2. Inputs'!B566,IF(D566="Yes","",'2. Inputs'!B566))</f>
        <v>0</v>
      </c>
      <c r="C566" s="61" t="b">
        <f t="shared" si="8"/>
        <v>0</v>
      </c>
      <c r="D566" s="61">
        <f>'2. Inputs'!L566</f>
        <v>0</v>
      </c>
      <c r="E566" s="67" t="e">
        <f>IF('2. Inputs'!E566="Hourly rate",'2. Inputs'!H566,'2. Inputs'!G566/52/'2. Inputs'!F566)</f>
        <v>#DIV/0!</v>
      </c>
      <c r="F566" s="63" t="str">
        <f>IF(AND('2. Inputs'!G566=0,'2. Inputs'!H566=0),"",IF('2. Inputs'!E566&lt;&gt;"Hourly rate",'2. Inputs'!G566/('2. Inputs'!F566/'2. Inputs'!$B$3),'2. Inputs'!H566*'2. Inputs'!$B$3*52))</f>
        <v/>
      </c>
      <c r="G566" s="63">
        <f>'2. Inputs'!I566+'2. Inputs'!J566</f>
        <v>0</v>
      </c>
      <c r="H566" s="65" t="e">
        <f>IF('2. Inputs'!D566&gt;0,'2. Inputs'!D566,Calculations!G566+Calculations!F566)</f>
        <v>#VALUE!</v>
      </c>
      <c r="I566" s="66">
        <f ca="1">(TODAY()-'2. Inputs'!K566)/365</f>
        <v>124.95616438356164</v>
      </c>
      <c r="J566" s="1" t="str">
        <f>IF(ISBLANK('2. Inputs'!K566),"n/a",IF(I566&lt;=5,"5 or less",IF(AND(I566&gt;5,I566&lt;=10),"&gt; 5 and &lt;= 10",IF(AND(I566&gt;10,I566&lt;=15),"&gt; 10 and &lt;=15",IF(I566&gt;15,"More than 15","")))))</f>
        <v>n/a</v>
      </c>
      <c r="K566" s="68"/>
      <c r="L566" s="68"/>
    </row>
    <row r="567" spans="1:12" x14ac:dyDescent="0.35">
      <c r="A567" s="1">
        <f>'2. Inputs'!A567</f>
        <v>0</v>
      </c>
      <c r="B567" s="1">
        <f>IF('3. Results'!$C$4="Yes",'2. Inputs'!B567,IF(D567="Yes","",'2. Inputs'!B567))</f>
        <v>0</v>
      </c>
      <c r="C567" s="61" t="b">
        <f t="shared" si="8"/>
        <v>0</v>
      </c>
      <c r="D567" s="61">
        <f>'2. Inputs'!L567</f>
        <v>0</v>
      </c>
      <c r="E567" s="67" t="e">
        <f>IF('2. Inputs'!E567="Hourly rate",'2. Inputs'!H567,'2. Inputs'!G567/52/'2. Inputs'!F567)</f>
        <v>#DIV/0!</v>
      </c>
      <c r="F567" s="63" t="str">
        <f>IF(AND('2. Inputs'!G567=0,'2. Inputs'!H567=0),"",IF('2. Inputs'!E567&lt;&gt;"Hourly rate",'2. Inputs'!G567/('2. Inputs'!F567/'2. Inputs'!$B$3),'2. Inputs'!H567*'2. Inputs'!$B$3*52))</f>
        <v/>
      </c>
      <c r="G567" s="63">
        <f>'2. Inputs'!I567+'2. Inputs'!J567</f>
        <v>0</v>
      </c>
      <c r="H567" s="65" t="e">
        <f>IF('2. Inputs'!D567&gt;0,'2. Inputs'!D567,Calculations!G567+Calculations!F567)</f>
        <v>#VALUE!</v>
      </c>
      <c r="I567" s="66">
        <f ca="1">(TODAY()-'2. Inputs'!K567)/365</f>
        <v>124.95616438356164</v>
      </c>
      <c r="J567" s="1" t="str">
        <f>IF(ISBLANK('2. Inputs'!K567),"n/a",IF(I567&lt;=5,"5 or less",IF(AND(I567&gt;5,I567&lt;=10),"&gt; 5 and &lt;= 10",IF(AND(I567&gt;10,I567&lt;=15),"&gt; 10 and &lt;=15",IF(I567&gt;15,"More than 15","")))))</f>
        <v>n/a</v>
      </c>
      <c r="K567" s="68"/>
      <c r="L567" s="68"/>
    </row>
    <row r="568" spans="1:12" x14ac:dyDescent="0.35">
      <c r="A568" s="1">
        <f>'2. Inputs'!A568</f>
        <v>0</v>
      </c>
      <c r="B568" s="1">
        <f>IF('3. Results'!$C$4="Yes",'2. Inputs'!B568,IF(D568="Yes","",'2. Inputs'!B568))</f>
        <v>0</v>
      </c>
      <c r="C568" s="61" t="b">
        <f t="shared" si="8"/>
        <v>0</v>
      </c>
      <c r="D568" s="61">
        <f>'2. Inputs'!L568</f>
        <v>0</v>
      </c>
      <c r="E568" s="67" t="e">
        <f>IF('2. Inputs'!E568="Hourly rate",'2. Inputs'!H568,'2. Inputs'!G568/52/'2. Inputs'!F568)</f>
        <v>#DIV/0!</v>
      </c>
      <c r="F568" s="63" t="str">
        <f>IF(AND('2. Inputs'!G568=0,'2. Inputs'!H568=0),"",IF('2. Inputs'!E568&lt;&gt;"Hourly rate",'2. Inputs'!G568/('2. Inputs'!F568/'2. Inputs'!$B$3),'2. Inputs'!H568*'2. Inputs'!$B$3*52))</f>
        <v/>
      </c>
      <c r="G568" s="63">
        <f>'2. Inputs'!I568+'2. Inputs'!J568</f>
        <v>0</v>
      </c>
      <c r="H568" s="65" t="e">
        <f>IF('2. Inputs'!D568&gt;0,'2. Inputs'!D568,Calculations!G568+Calculations!F568)</f>
        <v>#VALUE!</v>
      </c>
      <c r="I568" s="66">
        <f ca="1">(TODAY()-'2. Inputs'!K568)/365</f>
        <v>124.95616438356164</v>
      </c>
      <c r="J568" s="1" t="str">
        <f>IF(ISBLANK('2. Inputs'!K568),"n/a",IF(I568&lt;=5,"5 or less",IF(AND(I568&gt;5,I568&lt;=10),"&gt; 5 and &lt;= 10",IF(AND(I568&gt;10,I568&lt;=15),"&gt; 10 and &lt;=15",IF(I568&gt;15,"More than 15","")))))</f>
        <v>n/a</v>
      </c>
      <c r="K568" s="68"/>
      <c r="L568" s="68"/>
    </row>
    <row r="569" spans="1:12" x14ac:dyDescent="0.35">
      <c r="A569" s="1">
        <f>'2. Inputs'!A569</f>
        <v>0</v>
      </c>
      <c r="B569" s="1">
        <f>IF('3. Results'!$C$4="Yes",'2. Inputs'!B569,IF(D569="Yes","",'2. Inputs'!B569))</f>
        <v>0</v>
      </c>
      <c r="C569" s="61" t="b">
        <f t="shared" si="8"/>
        <v>0</v>
      </c>
      <c r="D569" s="61">
        <f>'2. Inputs'!L569</f>
        <v>0</v>
      </c>
      <c r="E569" s="67" t="e">
        <f>IF('2. Inputs'!E569="Hourly rate",'2. Inputs'!H569,'2. Inputs'!G569/52/'2. Inputs'!F569)</f>
        <v>#DIV/0!</v>
      </c>
      <c r="F569" s="63" t="str">
        <f>IF(AND('2. Inputs'!G569=0,'2. Inputs'!H569=0),"",IF('2. Inputs'!E569&lt;&gt;"Hourly rate",'2. Inputs'!G569/('2. Inputs'!F569/'2. Inputs'!$B$3),'2. Inputs'!H569*'2. Inputs'!$B$3*52))</f>
        <v/>
      </c>
      <c r="G569" s="63">
        <f>'2. Inputs'!I569+'2. Inputs'!J569</f>
        <v>0</v>
      </c>
      <c r="H569" s="65" t="e">
        <f>IF('2. Inputs'!D569&gt;0,'2. Inputs'!D569,Calculations!G569+Calculations!F569)</f>
        <v>#VALUE!</v>
      </c>
      <c r="I569" s="66">
        <f ca="1">(TODAY()-'2. Inputs'!K569)/365</f>
        <v>124.95616438356164</v>
      </c>
      <c r="J569" s="1" t="str">
        <f>IF(ISBLANK('2. Inputs'!K569),"n/a",IF(I569&lt;=5,"5 or less",IF(AND(I569&gt;5,I569&lt;=10),"&gt; 5 and &lt;= 10",IF(AND(I569&gt;10,I569&lt;=15),"&gt; 10 and &lt;=15",IF(I569&gt;15,"More than 15","")))))</f>
        <v>n/a</v>
      </c>
      <c r="K569" s="68"/>
      <c r="L569" s="68"/>
    </row>
    <row r="570" spans="1:12" x14ac:dyDescent="0.35">
      <c r="A570" s="1">
        <f>'2. Inputs'!A570</f>
        <v>0</v>
      </c>
      <c r="B570" s="1">
        <f>IF('3. Results'!$C$4="Yes",'2. Inputs'!B570,IF(D570="Yes","",'2. Inputs'!B570))</f>
        <v>0</v>
      </c>
      <c r="C570" s="61" t="b">
        <f t="shared" si="8"/>
        <v>0</v>
      </c>
      <c r="D570" s="61">
        <f>'2. Inputs'!L570</f>
        <v>0</v>
      </c>
      <c r="E570" s="67" t="e">
        <f>IF('2. Inputs'!E570="Hourly rate",'2. Inputs'!H570,'2. Inputs'!G570/52/'2. Inputs'!F570)</f>
        <v>#DIV/0!</v>
      </c>
      <c r="F570" s="63" t="str">
        <f>IF(AND('2. Inputs'!G570=0,'2. Inputs'!H570=0),"",IF('2. Inputs'!E570&lt;&gt;"Hourly rate",'2. Inputs'!G570/('2. Inputs'!F570/'2. Inputs'!$B$3),'2. Inputs'!H570*'2. Inputs'!$B$3*52))</f>
        <v/>
      </c>
      <c r="G570" s="63">
        <f>'2. Inputs'!I570+'2. Inputs'!J570</f>
        <v>0</v>
      </c>
      <c r="H570" s="65" t="e">
        <f>IF('2. Inputs'!D570&gt;0,'2. Inputs'!D570,Calculations!G570+Calculations!F570)</f>
        <v>#VALUE!</v>
      </c>
      <c r="I570" s="66">
        <f ca="1">(TODAY()-'2. Inputs'!K570)/365</f>
        <v>124.95616438356164</v>
      </c>
      <c r="J570" s="1" t="str">
        <f>IF(ISBLANK('2. Inputs'!K570),"n/a",IF(I570&lt;=5,"5 or less",IF(AND(I570&gt;5,I570&lt;=10),"&gt; 5 and &lt;= 10",IF(AND(I570&gt;10,I570&lt;=15),"&gt; 10 and &lt;=15",IF(I570&gt;15,"More than 15","")))))</f>
        <v>n/a</v>
      </c>
      <c r="K570" s="68"/>
      <c r="L570" s="68"/>
    </row>
    <row r="571" spans="1:12" x14ac:dyDescent="0.35">
      <c r="A571" s="1">
        <f>'2. Inputs'!A571</f>
        <v>0</v>
      </c>
      <c r="B571" s="1">
        <f>IF('3. Results'!$C$4="Yes",'2. Inputs'!B571,IF(D571="Yes","",'2. Inputs'!B571))</f>
        <v>0</v>
      </c>
      <c r="C571" s="61" t="b">
        <f t="shared" si="8"/>
        <v>0</v>
      </c>
      <c r="D571" s="61">
        <f>'2. Inputs'!L571</f>
        <v>0</v>
      </c>
      <c r="E571" s="67" t="e">
        <f>IF('2. Inputs'!E571="Hourly rate",'2. Inputs'!H571,'2. Inputs'!G571/52/'2. Inputs'!F571)</f>
        <v>#DIV/0!</v>
      </c>
      <c r="F571" s="63" t="str">
        <f>IF(AND('2. Inputs'!G571=0,'2. Inputs'!H571=0),"",IF('2. Inputs'!E571&lt;&gt;"Hourly rate",'2. Inputs'!G571/('2. Inputs'!F571/'2. Inputs'!$B$3),'2. Inputs'!H571*'2. Inputs'!$B$3*52))</f>
        <v/>
      </c>
      <c r="G571" s="63">
        <f>'2. Inputs'!I571+'2. Inputs'!J571</f>
        <v>0</v>
      </c>
      <c r="H571" s="65" t="e">
        <f>IF('2. Inputs'!D571&gt;0,'2. Inputs'!D571,Calculations!G571+Calculations!F571)</f>
        <v>#VALUE!</v>
      </c>
      <c r="I571" s="66">
        <f ca="1">(TODAY()-'2. Inputs'!K571)/365</f>
        <v>124.95616438356164</v>
      </c>
      <c r="J571" s="1" t="str">
        <f>IF(ISBLANK('2. Inputs'!K571),"n/a",IF(I571&lt;=5,"5 or less",IF(AND(I571&gt;5,I571&lt;=10),"&gt; 5 and &lt;= 10",IF(AND(I571&gt;10,I571&lt;=15),"&gt; 10 and &lt;=15",IF(I571&gt;15,"More than 15","")))))</f>
        <v>n/a</v>
      </c>
      <c r="K571" s="68"/>
      <c r="L571" s="68"/>
    </row>
    <row r="572" spans="1:12" x14ac:dyDescent="0.35">
      <c r="A572" s="1">
        <f>'2. Inputs'!A572</f>
        <v>0</v>
      </c>
      <c r="B572" s="1">
        <f>IF('3. Results'!$C$4="Yes",'2. Inputs'!B572,IF(D572="Yes","",'2. Inputs'!B572))</f>
        <v>0</v>
      </c>
      <c r="C572" s="61" t="b">
        <f t="shared" si="8"/>
        <v>0</v>
      </c>
      <c r="D572" s="61">
        <f>'2. Inputs'!L572</f>
        <v>0</v>
      </c>
      <c r="E572" s="67" t="e">
        <f>IF('2. Inputs'!E572="Hourly rate",'2. Inputs'!H572,'2. Inputs'!G572/52/'2. Inputs'!F572)</f>
        <v>#DIV/0!</v>
      </c>
      <c r="F572" s="63" t="str">
        <f>IF(AND('2. Inputs'!G572=0,'2. Inputs'!H572=0),"",IF('2. Inputs'!E572&lt;&gt;"Hourly rate",'2. Inputs'!G572/('2. Inputs'!F572/'2. Inputs'!$B$3),'2. Inputs'!H572*'2. Inputs'!$B$3*52))</f>
        <v/>
      </c>
      <c r="G572" s="63">
        <f>'2. Inputs'!I572+'2. Inputs'!J572</f>
        <v>0</v>
      </c>
      <c r="H572" s="65" t="e">
        <f>IF('2. Inputs'!D572&gt;0,'2. Inputs'!D572,Calculations!G572+Calculations!F572)</f>
        <v>#VALUE!</v>
      </c>
      <c r="I572" s="66">
        <f ca="1">(TODAY()-'2. Inputs'!K572)/365</f>
        <v>124.95616438356164</v>
      </c>
      <c r="J572" s="1" t="str">
        <f>IF(ISBLANK('2. Inputs'!K572),"n/a",IF(I572&lt;=5,"5 or less",IF(AND(I572&gt;5,I572&lt;=10),"&gt; 5 and &lt;= 10",IF(AND(I572&gt;10,I572&lt;=15),"&gt; 10 and &lt;=15",IF(I572&gt;15,"More than 15","")))))</f>
        <v>n/a</v>
      </c>
      <c r="K572" s="68"/>
      <c r="L572" s="68"/>
    </row>
    <row r="573" spans="1:12" x14ac:dyDescent="0.35">
      <c r="A573" s="1">
        <f>'2. Inputs'!A573</f>
        <v>0</v>
      </c>
      <c r="B573" s="1">
        <f>IF('3. Results'!$C$4="Yes",'2. Inputs'!B573,IF(D573="Yes","",'2. Inputs'!B573))</f>
        <v>0</v>
      </c>
      <c r="C573" s="61" t="b">
        <f t="shared" si="8"/>
        <v>0</v>
      </c>
      <c r="D573" s="61">
        <f>'2. Inputs'!L573</f>
        <v>0</v>
      </c>
      <c r="E573" s="67" t="e">
        <f>IF('2. Inputs'!E573="Hourly rate",'2. Inputs'!H573,'2. Inputs'!G573/52/'2. Inputs'!F573)</f>
        <v>#DIV/0!</v>
      </c>
      <c r="F573" s="63" t="str">
        <f>IF(AND('2. Inputs'!G573=0,'2. Inputs'!H573=0),"",IF('2. Inputs'!E573&lt;&gt;"Hourly rate",'2. Inputs'!G573/('2. Inputs'!F573/'2. Inputs'!$B$3),'2. Inputs'!H573*'2. Inputs'!$B$3*52))</f>
        <v/>
      </c>
      <c r="G573" s="63">
        <f>'2. Inputs'!I573+'2. Inputs'!J573</f>
        <v>0</v>
      </c>
      <c r="H573" s="65" t="e">
        <f>IF('2. Inputs'!D573&gt;0,'2. Inputs'!D573,Calculations!G573+Calculations!F573)</f>
        <v>#VALUE!</v>
      </c>
      <c r="I573" s="66">
        <f ca="1">(TODAY()-'2. Inputs'!K573)/365</f>
        <v>124.95616438356164</v>
      </c>
      <c r="J573" s="1" t="str">
        <f>IF(ISBLANK('2. Inputs'!K573),"n/a",IF(I573&lt;=5,"5 or less",IF(AND(I573&gt;5,I573&lt;=10),"&gt; 5 and &lt;= 10",IF(AND(I573&gt;10,I573&lt;=15),"&gt; 10 and &lt;=15",IF(I573&gt;15,"More than 15","")))))</f>
        <v>n/a</v>
      </c>
      <c r="K573" s="68"/>
      <c r="L573" s="68"/>
    </row>
    <row r="574" spans="1:12" x14ac:dyDescent="0.35">
      <c r="A574" s="1">
        <f>'2. Inputs'!A574</f>
        <v>0</v>
      </c>
      <c r="B574" s="1">
        <f>IF('3. Results'!$C$4="Yes",'2. Inputs'!B574,IF(D574="Yes","",'2. Inputs'!B574))</f>
        <v>0</v>
      </c>
      <c r="C574" s="61" t="b">
        <f t="shared" si="8"/>
        <v>0</v>
      </c>
      <c r="D574" s="61">
        <f>'2. Inputs'!L574</f>
        <v>0</v>
      </c>
      <c r="E574" s="67" t="e">
        <f>IF('2. Inputs'!E574="Hourly rate",'2. Inputs'!H574,'2. Inputs'!G574/52/'2. Inputs'!F574)</f>
        <v>#DIV/0!</v>
      </c>
      <c r="F574" s="63" t="str">
        <f>IF(AND('2. Inputs'!G574=0,'2. Inputs'!H574=0),"",IF('2. Inputs'!E574&lt;&gt;"Hourly rate",'2. Inputs'!G574/('2. Inputs'!F574/'2. Inputs'!$B$3),'2. Inputs'!H574*'2. Inputs'!$B$3*52))</f>
        <v/>
      </c>
      <c r="G574" s="63">
        <f>'2. Inputs'!I574+'2. Inputs'!J574</f>
        <v>0</v>
      </c>
      <c r="H574" s="65" t="e">
        <f>IF('2. Inputs'!D574&gt;0,'2. Inputs'!D574,Calculations!G574+Calculations!F574)</f>
        <v>#VALUE!</v>
      </c>
      <c r="I574" s="66">
        <f ca="1">(TODAY()-'2. Inputs'!K574)/365</f>
        <v>124.95616438356164</v>
      </c>
      <c r="J574" s="1" t="str">
        <f>IF(ISBLANK('2. Inputs'!K574),"n/a",IF(I574&lt;=5,"5 or less",IF(AND(I574&gt;5,I574&lt;=10),"&gt; 5 and &lt;= 10",IF(AND(I574&gt;10,I574&lt;=15),"&gt; 10 and &lt;=15",IF(I574&gt;15,"More than 15","")))))</f>
        <v>n/a</v>
      </c>
      <c r="K574" s="68"/>
      <c r="L574" s="68"/>
    </row>
    <row r="575" spans="1:12" x14ac:dyDescent="0.35">
      <c r="A575" s="1">
        <f>'2. Inputs'!A575</f>
        <v>0</v>
      </c>
      <c r="B575" s="1">
        <f>IF('3. Results'!$C$4="Yes",'2. Inputs'!B575,IF(D575="Yes","",'2. Inputs'!B575))</f>
        <v>0</v>
      </c>
      <c r="C575" s="61" t="b">
        <f t="shared" si="8"/>
        <v>0</v>
      </c>
      <c r="D575" s="61">
        <f>'2. Inputs'!L575</f>
        <v>0</v>
      </c>
      <c r="E575" s="67" t="e">
        <f>IF('2. Inputs'!E575="Hourly rate",'2. Inputs'!H575,'2. Inputs'!G575/52/'2. Inputs'!F575)</f>
        <v>#DIV/0!</v>
      </c>
      <c r="F575" s="63" t="str">
        <f>IF(AND('2. Inputs'!G575=0,'2. Inputs'!H575=0),"",IF('2. Inputs'!E575&lt;&gt;"Hourly rate",'2. Inputs'!G575/('2. Inputs'!F575/'2. Inputs'!$B$3),'2. Inputs'!H575*'2. Inputs'!$B$3*52))</f>
        <v/>
      </c>
      <c r="G575" s="63">
        <f>'2. Inputs'!I575+'2. Inputs'!J575</f>
        <v>0</v>
      </c>
      <c r="H575" s="65" t="e">
        <f>IF('2. Inputs'!D575&gt;0,'2. Inputs'!D575,Calculations!G575+Calculations!F575)</f>
        <v>#VALUE!</v>
      </c>
      <c r="I575" s="66">
        <f ca="1">(TODAY()-'2. Inputs'!K575)/365</f>
        <v>124.95616438356164</v>
      </c>
      <c r="J575" s="1" t="str">
        <f>IF(ISBLANK('2. Inputs'!K575),"n/a",IF(I575&lt;=5,"5 or less",IF(AND(I575&gt;5,I575&lt;=10),"&gt; 5 and &lt;= 10",IF(AND(I575&gt;10,I575&lt;=15),"&gt; 10 and &lt;=15",IF(I575&gt;15,"More than 15","")))))</f>
        <v>n/a</v>
      </c>
      <c r="K575" s="68"/>
      <c r="L575" s="68"/>
    </row>
    <row r="576" spans="1:12" x14ac:dyDescent="0.35">
      <c r="A576" s="1">
        <f>'2. Inputs'!A576</f>
        <v>0</v>
      </c>
      <c r="B576" s="1">
        <f>IF('3. Results'!$C$4="Yes",'2. Inputs'!B576,IF(D576="Yes","",'2. Inputs'!B576))</f>
        <v>0</v>
      </c>
      <c r="C576" s="61" t="b">
        <f t="shared" si="8"/>
        <v>0</v>
      </c>
      <c r="D576" s="61">
        <f>'2. Inputs'!L576</f>
        <v>0</v>
      </c>
      <c r="E576" s="67" t="e">
        <f>IF('2. Inputs'!E576="Hourly rate",'2. Inputs'!H576,'2. Inputs'!G576/52/'2. Inputs'!F576)</f>
        <v>#DIV/0!</v>
      </c>
      <c r="F576" s="63" t="str">
        <f>IF(AND('2. Inputs'!G576=0,'2. Inputs'!H576=0),"",IF('2. Inputs'!E576&lt;&gt;"Hourly rate",'2. Inputs'!G576/('2. Inputs'!F576/'2. Inputs'!$B$3),'2. Inputs'!H576*'2. Inputs'!$B$3*52))</f>
        <v/>
      </c>
      <c r="G576" s="63">
        <f>'2. Inputs'!I576+'2. Inputs'!J576</f>
        <v>0</v>
      </c>
      <c r="H576" s="65" t="e">
        <f>IF('2. Inputs'!D576&gt;0,'2. Inputs'!D576,Calculations!G576+Calculations!F576)</f>
        <v>#VALUE!</v>
      </c>
      <c r="I576" s="66">
        <f ca="1">(TODAY()-'2. Inputs'!K576)/365</f>
        <v>124.95616438356164</v>
      </c>
      <c r="J576" s="1" t="str">
        <f>IF(ISBLANK('2. Inputs'!K576),"n/a",IF(I576&lt;=5,"5 or less",IF(AND(I576&gt;5,I576&lt;=10),"&gt; 5 and &lt;= 10",IF(AND(I576&gt;10,I576&lt;=15),"&gt; 10 and &lt;=15",IF(I576&gt;15,"More than 15","")))))</f>
        <v>n/a</v>
      </c>
      <c r="K576" s="68"/>
      <c r="L576" s="68"/>
    </row>
    <row r="577" spans="1:12" x14ac:dyDescent="0.35">
      <c r="A577" s="1">
        <f>'2. Inputs'!A577</f>
        <v>0</v>
      </c>
      <c r="B577" s="1">
        <f>IF('3. Results'!$C$4="Yes",'2. Inputs'!B577,IF(D577="Yes","",'2. Inputs'!B577))</f>
        <v>0</v>
      </c>
      <c r="C577" s="61" t="b">
        <f t="shared" si="8"/>
        <v>0</v>
      </c>
      <c r="D577" s="61">
        <f>'2. Inputs'!L577</f>
        <v>0</v>
      </c>
      <c r="E577" s="67" t="e">
        <f>IF('2. Inputs'!E577="Hourly rate",'2. Inputs'!H577,'2. Inputs'!G577/52/'2. Inputs'!F577)</f>
        <v>#DIV/0!</v>
      </c>
      <c r="F577" s="63" t="str">
        <f>IF(AND('2. Inputs'!G577=0,'2. Inputs'!H577=0),"",IF('2. Inputs'!E577&lt;&gt;"Hourly rate",'2. Inputs'!G577/('2. Inputs'!F577/'2. Inputs'!$B$3),'2. Inputs'!H577*'2. Inputs'!$B$3*52))</f>
        <v/>
      </c>
      <c r="G577" s="63">
        <f>'2. Inputs'!I577+'2. Inputs'!J577</f>
        <v>0</v>
      </c>
      <c r="H577" s="65" t="e">
        <f>IF('2. Inputs'!D577&gt;0,'2. Inputs'!D577,Calculations!G577+Calculations!F577)</f>
        <v>#VALUE!</v>
      </c>
      <c r="I577" s="66">
        <f ca="1">(TODAY()-'2. Inputs'!K577)/365</f>
        <v>124.95616438356164</v>
      </c>
      <c r="J577" s="1" t="str">
        <f>IF(ISBLANK('2. Inputs'!K577),"n/a",IF(I577&lt;=5,"5 or less",IF(AND(I577&gt;5,I577&lt;=10),"&gt; 5 and &lt;= 10",IF(AND(I577&gt;10,I577&lt;=15),"&gt; 10 and &lt;=15",IF(I577&gt;15,"More than 15","")))))</f>
        <v>n/a</v>
      </c>
      <c r="K577" s="68"/>
      <c r="L577" s="68"/>
    </row>
    <row r="578" spans="1:12" x14ac:dyDescent="0.35">
      <c r="A578" s="1">
        <f>'2. Inputs'!A578</f>
        <v>0</v>
      </c>
      <c r="B578" s="1">
        <f>IF('3. Results'!$C$4="Yes",'2. Inputs'!B578,IF(D578="Yes","",'2. Inputs'!B578))</f>
        <v>0</v>
      </c>
      <c r="C578" s="61" t="b">
        <f t="shared" si="8"/>
        <v>0</v>
      </c>
      <c r="D578" s="61">
        <f>'2. Inputs'!L578</f>
        <v>0</v>
      </c>
      <c r="E578" s="67" t="e">
        <f>IF('2. Inputs'!E578="Hourly rate",'2. Inputs'!H578,'2. Inputs'!G578/52/'2. Inputs'!F578)</f>
        <v>#DIV/0!</v>
      </c>
      <c r="F578" s="63" t="str">
        <f>IF(AND('2. Inputs'!G578=0,'2. Inputs'!H578=0),"",IF('2. Inputs'!E578&lt;&gt;"Hourly rate",'2. Inputs'!G578/('2. Inputs'!F578/'2. Inputs'!$B$3),'2. Inputs'!H578*'2. Inputs'!$B$3*52))</f>
        <v/>
      </c>
      <c r="G578" s="63">
        <f>'2. Inputs'!I578+'2. Inputs'!J578</f>
        <v>0</v>
      </c>
      <c r="H578" s="65" t="e">
        <f>IF('2. Inputs'!D578&gt;0,'2. Inputs'!D578,Calculations!G578+Calculations!F578)</f>
        <v>#VALUE!</v>
      </c>
      <c r="I578" s="66">
        <f ca="1">(TODAY()-'2. Inputs'!K578)/365</f>
        <v>124.95616438356164</v>
      </c>
      <c r="J578" s="1" t="str">
        <f>IF(ISBLANK('2. Inputs'!K578),"n/a",IF(I578&lt;=5,"5 or less",IF(AND(I578&gt;5,I578&lt;=10),"&gt; 5 and &lt;= 10",IF(AND(I578&gt;10,I578&lt;=15),"&gt; 10 and &lt;=15",IF(I578&gt;15,"More than 15","")))))</f>
        <v>n/a</v>
      </c>
      <c r="K578" s="68"/>
      <c r="L578" s="68"/>
    </row>
    <row r="579" spans="1:12" x14ac:dyDescent="0.35">
      <c r="A579" s="1">
        <f>'2. Inputs'!A579</f>
        <v>0</v>
      </c>
      <c r="B579" s="1">
        <f>IF('3. Results'!$C$4="Yes",'2. Inputs'!B579,IF(D579="Yes","",'2. Inputs'!B579))</f>
        <v>0</v>
      </c>
      <c r="C579" s="61" t="b">
        <f t="shared" si="8"/>
        <v>0</v>
      </c>
      <c r="D579" s="61">
        <f>'2. Inputs'!L579</f>
        <v>0</v>
      </c>
      <c r="E579" s="67" t="e">
        <f>IF('2. Inputs'!E579="Hourly rate",'2. Inputs'!H579,'2. Inputs'!G579/52/'2. Inputs'!F579)</f>
        <v>#DIV/0!</v>
      </c>
      <c r="F579" s="63" t="str">
        <f>IF(AND('2. Inputs'!G579=0,'2. Inputs'!H579=0),"",IF('2. Inputs'!E579&lt;&gt;"Hourly rate",'2. Inputs'!G579/('2. Inputs'!F579/'2. Inputs'!$B$3),'2. Inputs'!H579*'2. Inputs'!$B$3*52))</f>
        <v/>
      </c>
      <c r="G579" s="63">
        <f>'2. Inputs'!I579+'2. Inputs'!J579</f>
        <v>0</v>
      </c>
      <c r="H579" s="65" t="e">
        <f>IF('2. Inputs'!D579&gt;0,'2. Inputs'!D579,Calculations!G579+Calculations!F579)</f>
        <v>#VALUE!</v>
      </c>
      <c r="I579" s="66">
        <f ca="1">(TODAY()-'2. Inputs'!K579)/365</f>
        <v>124.95616438356164</v>
      </c>
      <c r="J579" s="1" t="str">
        <f>IF(ISBLANK('2. Inputs'!K579),"n/a",IF(I579&lt;=5,"5 or less",IF(AND(I579&gt;5,I579&lt;=10),"&gt; 5 and &lt;= 10",IF(AND(I579&gt;10,I579&lt;=15),"&gt; 10 and &lt;=15",IF(I579&gt;15,"More than 15","")))))</f>
        <v>n/a</v>
      </c>
      <c r="K579" s="68"/>
      <c r="L579" s="68"/>
    </row>
    <row r="580" spans="1:12" x14ac:dyDescent="0.35">
      <c r="A580" s="1">
        <f>'2. Inputs'!A580</f>
        <v>0</v>
      </c>
      <c r="B580" s="1">
        <f>IF('3. Results'!$C$4="Yes",'2. Inputs'!B580,IF(D580="Yes","",'2. Inputs'!B580))</f>
        <v>0</v>
      </c>
      <c r="C580" s="61" t="b">
        <f t="shared" si="8"/>
        <v>0</v>
      </c>
      <c r="D580" s="61">
        <f>'2. Inputs'!L580</f>
        <v>0</v>
      </c>
      <c r="E580" s="67" t="e">
        <f>IF('2. Inputs'!E580="Hourly rate",'2. Inputs'!H580,'2. Inputs'!G580/52/'2. Inputs'!F580)</f>
        <v>#DIV/0!</v>
      </c>
      <c r="F580" s="63" t="str">
        <f>IF(AND('2. Inputs'!G580=0,'2. Inputs'!H580=0),"",IF('2. Inputs'!E580&lt;&gt;"Hourly rate",'2. Inputs'!G580/('2. Inputs'!F580/'2. Inputs'!$B$3),'2. Inputs'!H580*'2. Inputs'!$B$3*52))</f>
        <v/>
      </c>
      <c r="G580" s="63">
        <f>'2. Inputs'!I580+'2. Inputs'!J580</f>
        <v>0</v>
      </c>
      <c r="H580" s="65" t="e">
        <f>IF('2. Inputs'!D580&gt;0,'2. Inputs'!D580,Calculations!G580+Calculations!F580)</f>
        <v>#VALUE!</v>
      </c>
      <c r="I580" s="66">
        <f ca="1">(TODAY()-'2. Inputs'!K580)/365</f>
        <v>124.95616438356164</v>
      </c>
      <c r="J580" s="1" t="str">
        <f>IF(ISBLANK('2. Inputs'!K580),"n/a",IF(I580&lt;=5,"5 or less",IF(AND(I580&gt;5,I580&lt;=10),"&gt; 5 and &lt;= 10",IF(AND(I580&gt;10,I580&lt;=15),"&gt; 10 and &lt;=15",IF(I580&gt;15,"More than 15","")))))</f>
        <v>n/a</v>
      </c>
      <c r="K580" s="68"/>
      <c r="L580" s="68"/>
    </row>
    <row r="581" spans="1:12" x14ac:dyDescent="0.35">
      <c r="A581" s="1">
        <f>'2. Inputs'!A581</f>
        <v>0</v>
      </c>
      <c r="B581" s="1">
        <f>IF('3. Results'!$C$4="Yes",'2. Inputs'!B581,IF(D581="Yes","",'2. Inputs'!B581))</f>
        <v>0</v>
      </c>
      <c r="C581" s="61" t="b">
        <f t="shared" si="8"/>
        <v>0</v>
      </c>
      <c r="D581" s="61">
        <f>'2. Inputs'!L581</f>
        <v>0</v>
      </c>
      <c r="E581" s="67" t="e">
        <f>IF('2. Inputs'!E581="Hourly rate",'2. Inputs'!H581,'2. Inputs'!G581/52/'2. Inputs'!F581)</f>
        <v>#DIV/0!</v>
      </c>
      <c r="F581" s="63" t="str">
        <f>IF(AND('2. Inputs'!G581=0,'2. Inputs'!H581=0),"",IF('2. Inputs'!E581&lt;&gt;"Hourly rate",'2. Inputs'!G581/('2. Inputs'!F581/'2. Inputs'!$B$3),'2. Inputs'!H581*'2. Inputs'!$B$3*52))</f>
        <v/>
      </c>
      <c r="G581" s="63">
        <f>'2. Inputs'!I581+'2. Inputs'!J581</f>
        <v>0</v>
      </c>
      <c r="H581" s="65" t="e">
        <f>IF('2. Inputs'!D581&gt;0,'2. Inputs'!D581,Calculations!G581+Calculations!F581)</f>
        <v>#VALUE!</v>
      </c>
      <c r="I581" s="66">
        <f ca="1">(TODAY()-'2. Inputs'!K581)/365</f>
        <v>124.95616438356164</v>
      </c>
      <c r="J581" s="1" t="str">
        <f>IF(ISBLANK('2. Inputs'!K581),"n/a",IF(I581&lt;=5,"5 or less",IF(AND(I581&gt;5,I581&lt;=10),"&gt; 5 and &lt;= 10",IF(AND(I581&gt;10,I581&lt;=15),"&gt; 10 and &lt;=15",IF(I581&gt;15,"More than 15","")))))</f>
        <v>n/a</v>
      </c>
      <c r="K581" s="68"/>
      <c r="L581" s="68"/>
    </row>
    <row r="582" spans="1:12" x14ac:dyDescent="0.35">
      <c r="A582" s="1">
        <f>'2. Inputs'!A582</f>
        <v>0</v>
      </c>
      <c r="B582" s="1">
        <f>IF('3. Results'!$C$4="Yes",'2. Inputs'!B582,IF(D582="Yes","",'2. Inputs'!B582))</f>
        <v>0</v>
      </c>
      <c r="C582" s="61" t="b">
        <f t="shared" si="8"/>
        <v>0</v>
      </c>
      <c r="D582" s="61">
        <f>'2. Inputs'!L582</f>
        <v>0</v>
      </c>
      <c r="E582" s="67" t="e">
        <f>IF('2. Inputs'!E582="Hourly rate",'2. Inputs'!H582,'2. Inputs'!G582/52/'2. Inputs'!F582)</f>
        <v>#DIV/0!</v>
      </c>
      <c r="F582" s="63" t="str">
        <f>IF(AND('2. Inputs'!G582=0,'2. Inputs'!H582=0),"",IF('2. Inputs'!E582&lt;&gt;"Hourly rate",'2. Inputs'!G582/('2. Inputs'!F582/'2. Inputs'!$B$3),'2. Inputs'!H582*'2. Inputs'!$B$3*52))</f>
        <v/>
      </c>
      <c r="G582" s="63">
        <f>'2. Inputs'!I582+'2. Inputs'!J582</f>
        <v>0</v>
      </c>
      <c r="H582" s="65" t="e">
        <f>IF('2. Inputs'!D582&gt;0,'2. Inputs'!D582,Calculations!G582+Calculations!F582)</f>
        <v>#VALUE!</v>
      </c>
      <c r="I582" s="66">
        <f ca="1">(TODAY()-'2. Inputs'!K582)/365</f>
        <v>124.95616438356164</v>
      </c>
      <c r="J582" s="1" t="str">
        <f>IF(ISBLANK('2. Inputs'!K582),"n/a",IF(I582&lt;=5,"5 or less",IF(AND(I582&gt;5,I582&lt;=10),"&gt; 5 and &lt;= 10",IF(AND(I582&gt;10,I582&lt;=15),"&gt; 10 and &lt;=15",IF(I582&gt;15,"More than 15","")))))</f>
        <v>n/a</v>
      </c>
      <c r="K582" s="68"/>
      <c r="L582" s="68"/>
    </row>
    <row r="583" spans="1:12" x14ac:dyDescent="0.35">
      <c r="A583" s="1">
        <f>'2. Inputs'!A583</f>
        <v>0</v>
      </c>
      <c r="B583" s="1">
        <f>IF('3. Results'!$C$4="Yes",'2. Inputs'!B583,IF(D583="Yes","",'2. Inputs'!B583))</f>
        <v>0</v>
      </c>
      <c r="C583" s="61" t="b">
        <f t="shared" si="8"/>
        <v>0</v>
      </c>
      <c r="D583" s="61">
        <f>'2. Inputs'!L583</f>
        <v>0</v>
      </c>
      <c r="E583" s="67" t="e">
        <f>IF('2. Inputs'!E583="Hourly rate",'2. Inputs'!H583,'2. Inputs'!G583/52/'2. Inputs'!F583)</f>
        <v>#DIV/0!</v>
      </c>
      <c r="F583" s="63" t="str">
        <f>IF(AND('2. Inputs'!G583=0,'2. Inputs'!H583=0),"",IF('2. Inputs'!E583&lt;&gt;"Hourly rate",'2. Inputs'!G583/('2. Inputs'!F583/'2. Inputs'!$B$3),'2. Inputs'!H583*'2. Inputs'!$B$3*52))</f>
        <v/>
      </c>
      <c r="G583" s="63">
        <f>'2. Inputs'!I583+'2. Inputs'!J583</f>
        <v>0</v>
      </c>
      <c r="H583" s="65" t="e">
        <f>IF('2. Inputs'!D583&gt;0,'2. Inputs'!D583,Calculations!G583+Calculations!F583)</f>
        <v>#VALUE!</v>
      </c>
      <c r="I583" s="66">
        <f ca="1">(TODAY()-'2. Inputs'!K583)/365</f>
        <v>124.95616438356164</v>
      </c>
      <c r="J583" s="1" t="str">
        <f>IF(ISBLANK('2. Inputs'!K583),"n/a",IF(I583&lt;=5,"5 or less",IF(AND(I583&gt;5,I583&lt;=10),"&gt; 5 and &lt;= 10",IF(AND(I583&gt;10,I583&lt;=15),"&gt; 10 and &lt;=15",IF(I583&gt;15,"More than 15","")))))</f>
        <v>n/a</v>
      </c>
      <c r="K583" s="68"/>
      <c r="L583" s="68"/>
    </row>
    <row r="584" spans="1:12" x14ac:dyDescent="0.35">
      <c r="A584" s="1">
        <f>'2. Inputs'!A584</f>
        <v>0</v>
      </c>
      <c r="B584" s="1">
        <f>IF('3. Results'!$C$4="Yes",'2. Inputs'!B584,IF(D584="Yes","",'2. Inputs'!B584))</f>
        <v>0</v>
      </c>
      <c r="C584" s="61" t="b">
        <f t="shared" ref="C584:C647" si="9">IF(OR(B584="Women",B584="Men"),"Women and Men")</f>
        <v>0</v>
      </c>
      <c r="D584" s="61">
        <f>'2. Inputs'!L584</f>
        <v>0</v>
      </c>
      <c r="E584" s="67" t="e">
        <f>IF('2. Inputs'!E584="Hourly rate",'2. Inputs'!H584,'2. Inputs'!G584/52/'2. Inputs'!F584)</f>
        <v>#DIV/0!</v>
      </c>
      <c r="F584" s="63" t="str">
        <f>IF(AND('2. Inputs'!G584=0,'2. Inputs'!H584=0),"",IF('2. Inputs'!E584&lt;&gt;"Hourly rate",'2. Inputs'!G584/('2. Inputs'!F584/'2. Inputs'!$B$3),'2. Inputs'!H584*'2. Inputs'!$B$3*52))</f>
        <v/>
      </c>
      <c r="G584" s="63">
        <f>'2. Inputs'!I584+'2. Inputs'!J584</f>
        <v>0</v>
      </c>
      <c r="H584" s="65" t="e">
        <f>IF('2. Inputs'!D584&gt;0,'2. Inputs'!D584,Calculations!G584+Calculations!F584)</f>
        <v>#VALUE!</v>
      </c>
      <c r="I584" s="66">
        <f ca="1">(TODAY()-'2. Inputs'!K584)/365</f>
        <v>124.95616438356164</v>
      </c>
      <c r="J584" s="1" t="str">
        <f>IF(ISBLANK('2. Inputs'!K584),"n/a",IF(I584&lt;=5,"5 or less",IF(AND(I584&gt;5,I584&lt;=10),"&gt; 5 and &lt;= 10",IF(AND(I584&gt;10,I584&lt;=15),"&gt; 10 and &lt;=15",IF(I584&gt;15,"More than 15","")))))</f>
        <v>n/a</v>
      </c>
      <c r="K584" s="68"/>
      <c r="L584" s="68"/>
    </row>
    <row r="585" spans="1:12" x14ac:dyDescent="0.35">
      <c r="A585" s="1">
        <f>'2. Inputs'!A585</f>
        <v>0</v>
      </c>
      <c r="B585" s="1">
        <f>IF('3. Results'!$C$4="Yes",'2. Inputs'!B585,IF(D585="Yes","",'2. Inputs'!B585))</f>
        <v>0</v>
      </c>
      <c r="C585" s="61" t="b">
        <f t="shared" si="9"/>
        <v>0</v>
      </c>
      <c r="D585" s="61">
        <f>'2. Inputs'!L585</f>
        <v>0</v>
      </c>
      <c r="E585" s="67" t="e">
        <f>IF('2. Inputs'!E585="Hourly rate",'2. Inputs'!H585,'2. Inputs'!G585/52/'2. Inputs'!F585)</f>
        <v>#DIV/0!</v>
      </c>
      <c r="F585" s="63" t="str">
        <f>IF(AND('2. Inputs'!G585=0,'2. Inputs'!H585=0),"",IF('2. Inputs'!E585&lt;&gt;"Hourly rate",'2. Inputs'!G585/('2. Inputs'!F585/'2. Inputs'!$B$3),'2. Inputs'!H585*'2. Inputs'!$B$3*52))</f>
        <v/>
      </c>
      <c r="G585" s="63">
        <f>'2. Inputs'!I585+'2. Inputs'!J585</f>
        <v>0</v>
      </c>
      <c r="H585" s="65" t="e">
        <f>IF('2. Inputs'!D585&gt;0,'2. Inputs'!D585,Calculations!G585+Calculations!F585)</f>
        <v>#VALUE!</v>
      </c>
      <c r="I585" s="66">
        <f ca="1">(TODAY()-'2. Inputs'!K585)/365</f>
        <v>124.95616438356164</v>
      </c>
      <c r="J585" s="1" t="str">
        <f>IF(ISBLANK('2. Inputs'!K585),"n/a",IF(I585&lt;=5,"5 or less",IF(AND(I585&gt;5,I585&lt;=10),"&gt; 5 and &lt;= 10",IF(AND(I585&gt;10,I585&lt;=15),"&gt; 10 and &lt;=15",IF(I585&gt;15,"More than 15","")))))</f>
        <v>n/a</v>
      </c>
      <c r="K585" s="68"/>
      <c r="L585" s="68"/>
    </row>
    <row r="586" spans="1:12" x14ac:dyDescent="0.35">
      <c r="A586" s="1">
        <f>'2. Inputs'!A586</f>
        <v>0</v>
      </c>
      <c r="B586" s="1">
        <f>IF('3. Results'!$C$4="Yes",'2. Inputs'!B586,IF(D586="Yes","",'2. Inputs'!B586))</f>
        <v>0</v>
      </c>
      <c r="C586" s="61" t="b">
        <f t="shared" si="9"/>
        <v>0</v>
      </c>
      <c r="D586" s="61">
        <f>'2. Inputs'!L586</f>
        <v>0</v>
      </c>
      <c r="E586" s="67" t="e">
        <f>IF('2. Inputs'!E586="Hourly rate",'2. Inputs'!H586,'2. Inputs'!G586/52/'2. Inputs'!F586)</f>
        <v>#DIV/0!</v>
      </c>
      <c r="F586" s="63" t="str">
        <f>IF(AND('2. Inputs'!G586=0,'2. Inputs'!H586=0),"",IF('2. Inputs'!E586&lt;&gt;"Hourly rate",'2. Inputs'!G586/('2. Inputs'!F586/'2. Inputs'!$B$3),'2. Inputs'!H586*'2. Inputs'!$B$3*52))</f>
        <v/>
      </c>
      <c r="G586" s="63">
        <f>'2. Inputs'!I586+'2. Inputs'!J586</f>
        <v>0</v>
      </c>
      <c r="H586" s="65" t="e">
        <f>IF('2. Inputs'!D586&gt;0,'2. Inputs'!D586,Calculations!G586+Calculations!F586)</f>
        <v>#VALUE!</v>
      </c>
      <c r="I586" s="66">
        <f ca="1">(TODAY()-'2. Inputs'!K586)/365</f>
        <v>124.95616438356164</v>
      </c>
      <c r="J586" s="1" t="str">
        <f>IF(ISBLANK('2. Inputs'!K586),"n/a",IF(I586&lt;=5,"5 or less",IF(AND(I586&gt;5,I586&lt;=10),"&gt; 5 and &lt;= 10",IF(AND(I586&gt;10,I586&lt;=15),"&gt; 10 and &lt;=15",IF(I586&gt;15,"More than 15","")))))</f>
        <v>n/a</v>
      </c>
      <c r="K586" s="68"/>
      <c r="L586" s="68"/>
    </row>
    <row r="587" spans="1:12" x14ac:dyDescent="0.35">
      <c r="A587" s="1">
        <f>'2. Inputs'!A587</f>
        <v>0</v>
      </c>
      <c r="B587" s="1">
        <f>IF('3. Results'!$C$4="Yes",'2. Inputs'!B587,IF(D587="Yes","",'2. Inputs'!B587))</f>
        <v>0</v>
      </c>
      <c r="C587" s="61" t="b">
        <f t="shared" si="9"/>
        <v>0</v>
      </c>
      <c r="D587" s="61">
        <f>'2. Inputs'!L587</f>
        <v>0</v>
      </c>
      <c r="E587" s="67" t="e">
        <f>IF('2. Inputs'!E587="Hourly rate",'2. Inputs'!H587,'2. Inputs'!G587/52/'2. Inputs'!F587)</f>
        <v>#DIV/0!</v>
      </c>
      <c r="F587" s="63" t="str">
        <f>IF(AND('2. Inputs'!G587=0,'2. Inputs'!H587=0),"",IF('2. Inputs'!E587&lt;&gt;"Hourly rate",'2. Inputs'!G587/('2. Inputs'!F587/'2. Inputs'!$B$3),'2. Inputs'!H587*'2. Inputs'!$B$3*52))</f>
        <v/>
      </c>
      <c r="G587" s="63">
        <f>'2. Inputs'!I587+'2. Inputs'!J587</f>
        <v>0</v>
      </c>
      <c r="H587" s="65" t="e">
        <f>IF('2. Inputs'!D587&gt;0,'2. Inputs'!D587,Calculations!G587+Calculations!F587)</f>
        <v>#VALUE!</v>
      </c>
      <c r="I587" s="66">
        <f ca="1">(TODAY()-'2. Inputs'!K587)/365</f>
        <v>124.95616438356164</v>
      </c>
      <c r="J587" s="1" t="str">
        <f>IF(ISBLANK('2. Inputs'!K587),"n/a",IF(I587&lt;=5,"5 or less",IF(AND(I587&gt;5,I587&lt;=10),"&gt; 5 and &lt;= 10",IF(AND(I587&gt;10,I587&lt;=15),"&gt; 10 and &lt;=15",IF(I587&gt;15,"More than 15","")))))</f>
        <v>n/a</v>
      </c>
      <c r="K587" s="68"/>
      <c r="L587" s="68"/>
    </row>
    <row r="588" spans="1:12" x14ac:dyDescent="0.35">
      <c r="A588" s="1">
        <f>'2. Inputs'!A588</f>
        <v>0</v>
      </c>
      <c r="B588" s="1">
        <f>IF('3. Results'!$C$4="Yes",'2. Inputs'!B588,IF(D588="Yes","",'2. Inputs'!B588))</f>
        <v>0</v>
      </c>
      <c r="C588" s="61" t="b">
        <f t="shared" si="9"/>
        <v>0</v>
      </c>
      <c r="D588" s="61">
        <f>'2. Inputs'!L588</f>
        <v>0</v>
      </c>
      <c r="E588" s="67" t="e">
        <f>IF('2. Inputs'!E588="Hourly rate",'2. Inputs'!H588,'2. Inputs'!G588/52/'2. Inputs'!F588)</f>
        <v>#DIV/0!</v>
      </c>
      <c r="F588" s="63" t="str">
        <f>IF(AND('2. Inputs'!G588=0,'2. Inputs'!H588=0),"",IF('2. Inputs'!E588&lt;&gt;"Hourly rate",'2. Inputs'!G588/('2. Inputs'!F588/'2. Inputs'!$B$3),'2. Inputs'!H588*'2. Inputs'!$B$3*52))</f>
        <v/>
      </c>
      <c r="G588" s="63">
        <f>'2. Inputs'!I588+'2. Inputs'!J588</f>
        <v>0</v>
      </c>
      <c r="H588" s="65" t="e">
        <f>IF('2. Inputs'!D588&gt;0,'2. Inputs'!D588,Calculations!G588+Calculations!F588)</f>
        <v>#VALUE!</v>
      </c>
      <c r="I588" s="66">
        <f ca="1">(TODAY()-'2. Inputs'!K588)/365</f>
        <v>124.95616438356164</v>
      </c>
      <c r="J588" s="1" t="str">
        <f>IF(ISBLANK('2. Inputs'!K588),"n/a",IF(I588&lt;=5,"5 or less",IF(AND(I588&gt;5,I588&lt;=10),"&gt; 5 and &lt;= 10",IF(AND(I588&gt;10,I588&lt;=15),"&gt; 10 and &lt;=15",IF(I588&gt;15,"More than 15","")))))</f>
        <v>n/a</v>
      </c>
      <c r="K588" s="68"/>
      <c r="L588" s="68"/>
    </row>
    <row r="589" spans="1:12" x14ac:dyDescent="0.35">
      <c r="A589" s="1">
        <f>'2. Inputs'!A589</f>
        <v>0</v>
      </c>
      <c r="B589" s="1">
        <f>IF('3. Results'!$C$4="Yes",'2. Inputs'!B589,IF(D589="Yes","",'2. Inputs'!B589))</f>
        <v>0</v>
      </c>
      <c r="C589" s="61" t="b">
        <f t="shared" si="9"/>
        <v>0</v>
      </c>
      <c r="D589" s="61">
        <f>'2. Inputs'!L589</f>
        <v>0</v>
      </c>
      <c r="E589" s="67" t="e">
        <f>IF('2. Inputs'!E589="Hourly rate",'2. Inputs'!H589,'2. Inputs'!G589/52/'2. Inputs'!F589)</f>
        <v>#DIV/0!</v>
      </c>
      <c r="F589" s="63" t="str">
        <f>IF(AND('2. Inputs'!G589=0,'2. Inputs'!H589=0),"",IF('2. Inputs'!E589&lt;&gt;"Hourly rate",'2. Inputs'!G589/('2. Inputs'!F589/'2. Inputs'!$B$3),'2. Inputs'!H589*'2. Inputs'!$B$3*52))</f>
        <v/>
      </c>
      <c r="G589" s="63">
        <f>'2. Inputs'!I589+'2. Inputs'!J589</f>
        <v>0</v>
      </c>
      <c r="H589" s="65" t="e">
        <f>IF('2. Inputs'!D589&gt;0,'2. Inputs'!D589,Calculations!G589+Calculations!F589)</f>
        <v>#VALUE!</v>
      </c>
      <c r="I589" s="66">
        <f ca="1">(TODAY()-'2. Inputs'!K589)/365</f>
        <v>124.95616438356164</v>
      </c>
      <c r="J589" s="1" t="str">
        <f>IF(ISBLANK('2. Inputs'!K589),"n/a",IF(I589&lt;=5,"5 or less",IF(AND(I589&gt;5,I589&lt;=10),"&gt; 5 and &lt;= 10",IF(AND(I589&gt;10,I589&lt;=15),"&gt; 10 and &lt;=15",IF(I589&gt;15,"More than 15","")))))</f>
        <v>n/a</v>
      </c>
      <c r="K589" s="68"/>
      <c r="L589" s="68"/>
    </row>
    <row r="590" spans="1:12" x14ac:dyDescent="0.35">
      <c r="A590" s="1">
        <f>'2. Inputs'!A590</f>
        <v>0</v>
      </c>
      <c r="B590" s="1">
        <f>IF('3. Results'!$C$4="Yes",'2. Inputs'!B590,IF(D590="Yes","",'2. Inputs'!B590))</f>
        <v>0</v>
      </c>
      <c r="C590" s="61" t="b">
        <f t="shared" si="9"/>
        <v>0</v>
      </c>
      <c r="D590" s="61">
        <f>'2. Inputs'!L590</f>
        <v>0</v>
      </c>
      <c r="E590" s="67" t="e">
        <f>IF('2. Inputs'!E590="Hourly rate",'2. Inputs'!H590,'2. Inputs'!G590/52/'2. Inputs'!F590)</f>
        <v>#DIV/0!</v>
      </c>
      <c r="F590" s="63" t="str">
        <f>IF(AND('2. Inputs'!G590=0,'2. Inputs'!H590=0),"",IF('2. Inputs'!E590&lt;&gt;"Hourly rate",'2. Inputs'!G590/('2. Inputs'!F590/'2. Inputs'!$B$3),'2. Inputs'!H590*'2. Inputs'!$B$3*52))</f>
        <v/>
      </c>
      <c r="G590" s="63">
        <f>'2. Inputs'!I590+'2. Inputs'!J590</f>
        <v>0</v>
      </c>
      <c r="H590" s="65" t="e">
        <f>IF('2. Inputs'!D590&gt;0,'2. Inputs'!D590,Calculations!G590+Calculations!F590)</f>
        <v>#VALUE!</v>
      </c>
      <c r="I590" s="66">
        <f ca="1">(TODAY()-'2. Inputs'!K590)/365</f>
        <v>124.95616438356164</v>
      </c>
      <c r="J590" s="1" t="str">
        <f>IF(ISBLANK('2. Inputs'!K590),"n/a",IF(I590&lt;=5,"5 or less",IF(AND(I590&gt;5,I590&lt;=10),"&gt; 5 and &lt;= 10",IF(AND(I590&gt;10,I590&lt;=15),"&gt; 10 and &lt;=15",IF(I590&gt;15,"More than 15","")))))</f>
        <v>n/a</v>
      </c>
      <c r="K590" s="68"/>
      <c r="L590" s="68"/>
    </row>
    <row r="591" spans="1:12" x14ac:dyDescent="0.35">
      <c r="A591" s="1">
        <f>'2. Inputs'!A591</f>
        <v>0</v>
      </c>
      <c r="B591" s="1">
        <f>IF('3. Results'!$C$4="Yes",'2. Inputs'!B591,IF(D591="Yes","",'2. Inputs'!B591))</f>
        <v>0</v>
      </c>
      <c r="C591" s="61" t="b">
        <f t="shared" si="9"/>
        <v>0</v>
      </c>
      <c r="D591" s="61">
        <f>'2. Inputs'!L591</f>
        <v>0</v>
      </c>
      <c r="E591" s="67" t="e">
        <f>IF('2. Inputs'!E591="Hourly rate",'2. Inputs'!H591,'2. Inputs'!G591/52/'2. Inputs'!F591)</f>
        <v>#DIV/0!</v>
      </c>
      <c r="F591" s="63" t="str">
        <f>IF(AND('2. Inputs'!G591=0,'2. Inputs'!H591=0),"",IF('2. Inputs'!E591&lt;&gt;"Hourly rate",'2. Inputs'!G591/('2. Inputs'!F591/'2. Inputs'!$B$3),'2. Inputs'!H591*'2. Inputs'!$B$3*52))</f>
        <v/>
      </c>
      <c r="G591" s="63">
        <f>'2. Inputs'!I591+'2. Inputs'!J591</f>
        <v>0</v>
      </c>
      <c r="H591" s="65" t="e">
        <f>IF('2. Inputs'!D591&gt;0,'2. Inputs'!D591,Calculations!G591+Calculations!F591)</f>
        <v>#VALUE!</v>
      </c>
      <c r="I591" s="66">
        <f ca="1">(TODAY()-'2. Inputs'!K591)/365</f>
        <v>124.95616438356164</v>
      </c>
      <c r="J591" s="1" t="str">
        <f>IF(ISBLANK('2. Inputs'!K591),"n/a",IF(I591&lt;=5,"5 or less",IF(AND(I591&gt;5,I591&lt;=10),"&gt; 5 and &lt;= 10",IF(AND(I591&gt;10,I591&lt;=15),"&gt; 10 and &lt;=15",IF(I591&gt;15,"More than 15","")))))</f>
        <v>n/a</v>
      </c>
      <c r="K591" s="68"/>
      <c r="L591" s="68"/>
    </row>
    <row r="592" spans="1:12" x14ac:dyDescent="0.35">
      <c r="A592" s="1">
        <f>'2. Inputs'!A592</f>
        <v>0</v>
      </c>
      <c r="B592" s="1">
        <f>IF('3. Results'!$C$4="Yes",'2. Inputs'!B592,IF(D592="Yes","",'2. Inputs'!B592))</f>
        <v>0</v>
      </c>
      <c r="C592" s="61" t="b">
        <f t="shared" si="9"/>
        <v>0</v>
      </c>
      <c r="D592" s="61">
        <f>'2. Inputs'!L592</f>
        <v>0</v>
      </c>
      <c r="E592" s="67" t="e">
        <f>IF('2. Inputs'!E592="Hourly rate",'2. Inputs'!H592,'2. Inputs'!G592/52/'2. Inputs'!F592)</f>
        <v>#DIV/0!</v>
      </c>
      <c r="F592" s="63" t="str">
        <f>IF(AND('2. Inputs'!G592=0,'2. Inputs'!H592=0),"",IF('2. Inputs'!E592&lt;&gt;"Hourly rate",'2. Inputs'!G592/('2. Inputs'!F592/'2. Inputs'!$B$3),'2. Inputs'!H592*'2. Inputs'!$B$3*52))</f>
        <v/>
      </c>
      <c r="G592" s="63">
        <f>'2. Inputs'!I592+'2. Inputs'!J592</f>
        <v>0</v>
      </c>
      <c r="H592" s="65" t="e">
        <f>IF('2. Inputs'!D592&gt;0,'2. Inputs'!D592,Calculations!G592+Calculations!F592)</f>
        <v>#VALUE!</v>
      </c>
      <c r="I592" s="66">
        <f ca="1">(TODAY()-'2. Inputs'!K592)/365</f>
        <v>124.95616438356164</v>
      </c>
      <c r="J592" s="1" t="str">
        <f>IF(ISBLANK('2. Inputs'!K592),"n/a",IF(I592&lt;=5,"5 or less",IF(AND(I592&gt;5,I592&lt;=10),"&gt; 5 and &lt;= 10",IF(AND(I592&gt;10,I592&lt;=15),"&gt; 10 and &lt;=15",IF(I592&gt;15,"More than 15","")))))</f>
        <v>n/a</v>
      </c>
      <c r="K592" s="68"/>
      <c r="L592" s="68"/>
    </row>
    <row r="593" spans="1:12" x14ac:dyDescent="0.35">
      <c r="A593" s="1">
        <f>'2. Inputs'!A593</f>
        <v>0</v>
      </c>
      <c r="B593" s="1">
        <f>IF('3. Results'!$C$4="Yes",'2. Inputs'!B593,IF(D593="Yes","",'2. Inputs'!B593))</f>
        <v>0</v>
      </c>
      <c r="C593" s="61" t="b">
        <f t="shared" si="9"/>
        <v>0</v>
      </c>
      <c r="D593" s="61">
        <f>'2. Inputs'!L593</f>
        <v>0</v>
      </c>
      <c r="E593" s="67" t="e">
        <f>IF('2. Inputs'!E593="Hourly rate",'2. Inputs'!H593,'2. Inputs'!G593/52/'2. Inputs'!F593)</f>
        <v>#DIV/0!</v>
      </c>
      <c r="F593" s="63" t="str">
        <f>IF(AND('2. Inputs'!G593=0,'2. Inputs'!H593=0),"",IF('2. Inputs'!E593&lt;&gt;"Hourly rate",'2. Inputs'!G593/('2. Inputs'!F593/'2. Inputs'!$B$3),'2. Inputs'!H593*'2. Inputs'!$B$3*52))</f>
        <v/>
      </c>
      <c r="G593" s="63">
        <f>'2. Inputs'!I593+'2. Inputs'!J593</f>
        <v>0</v>
      </c>
      <c r="H593" s="65" t="e">
        <f>IF('2. Inputs'!D593&gt;0,'2. Inputs'!D593,Calculations!G593+Calculations!F593)</f>
        <v>#VALUE!</v>
      </c>
      <c r="I593" s="66">
        <f ca="1">(TODAY()-'2. Inputs'!K593)/365</f>
        <v>124.95616438356164</v>
      </c>
      <c r="J593" s="1" t="str">
        <f>IF(ISBLANK('2. Inputs'!K593),"n/a",IF(I593&lt;=5,"5 or less",IF(AND(I593&gt;5,I593&lt;=10),"&gt; 5 and &lt;= 10",IF(AND(I593&gt;10,I593&lt;=15),"&gt; 10 and &lt;=15",IF(I593&gt;15,"More than 15","")))))</f>
        <v>n/a</v>
      </c>
      <c r="K593" s="68"/>
      <c r="L593" s="68"/>
    </row>
    <row r="594" spans="1:12" x14ac:dyDescent="0.35">
      <c r="A594" s="1">
        <f>'2. Inputs'!A594</f>
        <v>0</v>
      </c>
      <c r="B594" s="1">
        <f>IF('3. Results'!$C$4="Yes",'2. Inputs'!B594,IF(D594="Yes","",'2. Inputs'!B594))</f>
        <v>0</v>
      </c>
      <c r="C594" s="61" t="b">
        <f t="shared" si="9"/>
        <v>0</v>
      </c>
      <c r="D594" s="61">
        <f>'2. Inputs'!L594</f>
        <v>0</v>
      </c>
      <c r="E594" s="67" t="e">
        <f>IF('2. Inputs'!E594="Hourly rate",'2. Inputs'!H594,'2. Inputs'!G594/52/'2. Inputs'!F594)</f>
        <v>#DIV/0!</v>
      </c>
      <c r="F594" s="63" t="str">
        <f>IF(AND('2. Inputs'!G594=0,'2. Inputs'!H594=0),"",IF('2. Inputs'!E594&lt;&gt;"Hourly rate",'2. Inputs'!G594/('2. Inputs'!F594/'2. Inputs'!$B$3),'2. Inputs'!H594*'2. Inputs'!$B$3*52))</f>
        <v/>
      </c>
      <c r="G594" s="63">
        <f>'2. Inputs'!I594+'2. Inputs'!J594</f>
        <v>0</v>
      </c>
      <c r="H594" s="65" t="e">
        <f>IF('2. Inputs'!D594&gt;0,'2. Inputs'!D594,Calculations!G594+Calculations!F594)</f>
        <v>#VALUE!</v>
      </c>
      <c r="I594" s="66">
        <f ca="1">(TODAY()-'2. Inputs'!K594)/365</f>
        <v>124.95616438356164</v>
      </c>
      <c r="J594" s="1" t="str">
        <f>IF(ISBLANK('2. Inputs'!K594),"n/a",IF(I594&lt;=5,"5 or less",IF(AND(I594&gt;5,I594&lt;=10),"&gt; 5 and &lt;= 10",IF(AND(I594&gt;10,I594&lt;=15),"&gt; 10 and &lt;=15",IF(I594&gt;15,"More than 15","")))))</f>
        <v>n/a</v>
      </c>
      <c r="K594" s="68"/>
      <c r="L594" s="68"/>
    </row>
    <row r="595" spans="1:12" x14ac:dyDescent="0.35">
      <c r="A595" s="1">
        <f>'2. Inputs'!A595</f>
        <v>0</v>
      </c>
      <c r="B595" s="1">
        <f>IF('3. Results'!$C$4="Yes",'2. Inputs'!B595,IF(D595="Yes","",'2. Inputs'!B595))</f>
        <v>0</v>
      </c>
      <c r="C595" s="61" t="b">
        <f t="shared" si="9"/>
        <v>0</v>
      </c>
      <c r="D595" s="61">
        <f>'2. Inputs'!L595</f>
        <v>0</v>
      </c>
      <c r="E595" s="67" t="e">
        <f>IF('2. Inputs'!E595="Hourly rate",'2. Inputs'!H595,'2. Inputs'!G595/52/'2. Inputs'!F595)</f>
        <v>#DIV/0!</v>
      </c>
      <c r="F595" s="63" t="str">
        <f>IF(AND('2. Inputs'!G595=0,'2. Inputs'!H595=0),"",IF('2. Inputs'!E595&lt;&gt;"Hourly rate",'2. Inputs'!G595/('2. Inputs'!F595/'2. Inputs'!$B$3),'2. Inputs'!H595*'2. Inputs'!$B$3*52))</f>
        <v/>
      </c>
      <c r="G595" s="63">
        <f>'2. Inputs'!I595+'2. Inputs'!J595</f>
        <v>0</v>
      </c>
      <c r="H595" s="65" t="e">
        <f>IF('2. Inputs'!D595&gt;0,'2. Inputs'!D595,Calculations!G595+Calculations!F595)</f>
        <v>#VALUE!</v>
      </c>
      <c r="I595" s="66">
        <f ca="1">(TODAY()-'2. Inputs'!K595)/365</f>
        <v>124.95616438356164</v>
      </c>
      <c r="J595" s="1" t="str">
        <f>IF(ISBLANK('2. Inputs'!K595),"n/a",IF(I595&lt;=5,"5 or less",IF(AND(I595&gt;5,I595&lt;=10),"&gt; 5 and &lt;= 10",IF(AND(I595&gt;10,I595&lt;=15),"&gt; 10 and &lt;=15",IF(I595&gt;15,"More than 15","")))))</f>
        <v>n/a</v>
      </c>
      <c r="K595" s="68"/>
      <c r="L595" s="68"/>
    </row>
    <row r="596" spans="1:12" x14ac:dyDescent="0.35">
      <c r="A596" s="1">
        <f>'2. Inputs'!A596</f>
        <v>0</v>
      </c>
      <c r="B596" s="1">
        <f>IF('3. Results'!$C$4="Yes",'2. Inputs'!B596,IF(D596="Yes","",'2. Inputs'!B596))</f>
        <v>0</v>
      </c>
      <c r="C596" s="61" t="b">
        <f t="shared" si="9"/>
        <v>0</v>
      </c>
      <c r="D596" s="61">
        <f>'2. Inputs'!L596</f>
        <v>0</v>
      </c>
      <c r="E596" s="67" t="e">
        <f>IF('2. Inputs'!E596="Hourly rate",'2. Inputs'!H596,'2. Inputs'!G596/52/'2. Inputs'!F596)</f>
        <v>#DIV/0!</v>
      </c>
      <c r="F596" s="63" t="str">
        <f>IF(AND('2. Inputs'!G596=0,'2. Inputs'!H596=0),"",IF('2. Inputs'!E596&lt;&gt;"Hourly rate",'2. Inputs'!G596/('2. Inputs'!F596/'2. Inputs'!$B$3),'2. Inputs'!H596*'2. Inputs'!$B$3*52))</f>
        <v/>
      </c>
      <c r="G596" s="63">
        <f>'2. Inputs'!I596+'2. Inputs'!J596</f>
        <v>0</v>
      </c>
      <c r="H596" s="65" t="e">
        <f>IF('2. Inputs'!D596&gt;0,'2. Inputs'!D596,Calculations!G596+Calculations!F596)</f>
        <v>#VALUE!</v>
      </c>
      <c r="I596" s="66">
        <f ca="1">(TODAY()-'2. Inputs'!K596)/365</f>
        <v>124.95616438356164</v>
      </c>
      <c r="J596" s="1" t="str">
        <f>IF(ISBLANK('2. Inputs'!K596),"n/a",IF(I596&lt;=5,"5 or less",IF(AND(I596&gt;5,I596&lt;=10),"&gt; 5 and &lt;= 10",IF(AND(I596&gt;10,I596&lt;=15),"&gt; 10 and &lt;=15",IF(I596&gt;15,"More than 15","")))))</f>
        <v>n/a</v>
      </c>
      <c r="K596" s="68"/>
      <c r="L596" s="68"/>
    </row>
    <row r="597" spans="1:12" x14ac:dyDescent="0.35">
      <c r="A597" s="1">
        <f>'2. Inputs'!A597</f>
        <v>0</v>
      </c>
      <c r="B597" s="1">
        <f>IF('3. Results'!$C$4="Yes",'2. Inputs'!B597,IF(D597="Yes","",'2. Inputs'!B597))</f>
        <v>0</v>
      </c>
      <c r="C597" s="61" t="b">
        <f t="shared" si="9"/>
        <v>0</v>
      </c>
      <c r="D597" s="61">
        <f>'2. Inputs'!L597</f>
        <v>0</v>
      </c>
      <c r="E597" s="67" t="e">
        <f>IF('2. Inputs'!E597="Hourly rate",'2. Inputs'!H597,'2. Inputs'!G597/52/'2. Inputs'!F597)</f>
        <v>#DIV/0!</v>
      </c>
      <c r="F597" s="63" t="str">
        <f>IF(AND('2. Inputs'!G597=0,'2. Inputs'!H597=0),"",IF('2. Inputs'!E597&lt;&gt;"Hourly rate",'2. Inputs'!G597/('2. Inputs'!F597/'2. Inputs'!$B$3),'2. Inputs'!H597*'2. Inputs'!$B$3*52))</f>
        <v/>
      </c>
      <c r="G597" s="63">
        <f>'2. Inputs'!I597+'2. Inputs'!J597</f>
        <v>0</v>
      </c>
      <c r="H597" s="65" t="e">
        <f>IF('2. Inputs'!D597&gt;0,'2. Inputs'!D597,Calculations!G597+Calculations!F597)</f>
        <v>#VALUE!</v>
      </c>
      <c r="I597" s="66">
        <f ca="1">(TODAY()-'2. Inputs'!K597)/365</f>
        <v>124.95616438356164</v>
      </c>
      <c r="J597" s="1" t="str">
        <f>IF(ISBLANK('2. Inputs'!K597),"n/a",IF(I597&lt;=5,"5 or less",IF(AND(I597&gt;5,I597&lt;=10),"&gt; 5 and &lt;= 10",IF(AND(I597&gt;10,I597&lt;=15),"&gt; 10 and &lt;=15",IF(I597&gt;15,"More than 15","")))))</f>
        <v>n/a</v>
      </c>
      <c r="K597" s="68"/>
      <c r="L597" s="68"/>
    </row>
    <row r="598" spans="1:12" x14ac:dyDescent="0.35">
      <c r="A598" s="1">
        <f>'2. Inputs'!A598</f>
        <v>0</v>
      </c>
      <c r="B598" s="1">
        <f>IF('3. Results'!$C$4="Yes",'2. Inputs'!B598,IF(D598="Yes","",'2. Inputs'!B598))</f>
        <v>0</v>
      </c>
      <c r="C598" s="61" t="b">
        <f t="shared" si="9"/>
        <v>0</v>
      </c>
      <c r="D598" s="61">
        <f>'2. Inputs'!L598</f>
        <v>0</v>
      </c>
      <c r="E598" s="67" t="e">
        <f>IF('2. Inputs'!E598="Hourly rate",'2. Inputs'!H598,'2. Inputs'!G598/52/'2. Inputs'!F598)</f>
        <v>#DIV/0!</v>
      </c>
      <c r="F598" s="63" t="str">
        <f>IF(AND('2. Inputs'!G598=0,'2. Inputs'!H598=0),"",IF('2. Inputs'!E598&lt;&gt;"Hourly rate",'2. Inputs'!G598/('2. Inputs'!F598/'2. Inputs'!$B$3),'2. Inputs'!H598*'2. Inputs'!$B$3*52))</f>
        <v/>
      </c>
      <c r="G598" s="63">
        <f>'2. Inputs'!I598+'2. Inputs'!J598</f>
        <v>0</v>
      </c>
      <c r="H598" s="65" t="e">
        <f>IF('2. Inputs'!D598&gt;0,'2. Inputs'!D598,Calculations!G598+Calculations!F598)</f>
        <v>#VALUE!</v>
      </c>
      <c r="I598" s="66">
        <f ca="1">(TODAY()-'2. Inputs'!K598)/365</f>
        <v>124.95616438356164</v>
      </c>
      <c r="J598" s="1" t="str">
        <f>IF(ISBLANK('2. Inputs'!K598),"n/a",IF(I598&lt;=5,"5 or less",IF(AND(I598&gt;5,I598&lt;=10),"&gt; 5 and &lt;= 10",IF(AND(I598&gt;10,I598&lt;=15),"&gt; 10 and &lt;=15",IF(I598&gt;15,"More than 15","")))))</f>
        <v>n/a</v>
      </c>
      <c r="K598" s="68"/>
      <c r="L598" s="68"/>
    </row>
    <row r="599" spans="1:12" x14ac:dyDescent="0.35">
      <c r="A599" s="1">
        <f>'2. Inputs'!A599</f>
        <v>0</v>
      </c>
      <c r="B599" s="1">
        <f>IF('3. Results'!$C$4="Yes",'2. Inputs'!B599,IF(D599="Yes","",'2. Inputs'!B599))</f>
        <v>0</v>
      </c>
      <c r="C599" s="61" t="b">
        <f t="shared" si="9"/>
        <v>0</v>
      </c>
      <c r="D599" s="61">
        <f>'2. Inputs'!L599</f>
        <v>0</v>
      </c>
      <c r="E599" s="67" t="e">
        <f>IF('2. Inputs'!E599="Hourly rate",'2. Inputs'!H599,'2. Inputs'!G599/52/'2. Inputs'!F599)</f>
        <v>#DIV/0!</v>
      </c>
      <c r="F599" s="63" t="str">
        <f>IF(AND('2. Inputs'!G599=0,'2. Inputs'!H599=0),"",IF('2. Inputs'!E599&lt;&gt;"Hourly rate",'2. Inputs'!G599/('2. Inputs'!F599/'2. Inputs'!$B$3),'2. Inputs'!H599*'2. Inputs'!$B$3*52))</f>
        <v/>
      </c>
      <c r="G599" s="63">
        <f>'2. Inputs'!I599+'2. Inputs'!J599</f>
        <v>0</v>
      </c>
      <c r="H599" s="65" t="e">
        <f>IF('2. Inputs'!D599&gt;0,'2. Inputs'!D599,Calculations!G599+Calculations!F599)</f>
        <v>#VALUE!</v>
      </c>
      <c r="I599" s="66">
        <f ca="1">(TODAY()-'2. Inputs'!K599)/365</f>
        <v>124.95616438356164</v>
      </c>
      <c r="J599" s="1" t="str">
        <f>IF(ISBLANK('2. Inputs'!K599),"n/a",IF(I599&lt;=5,"5 or less",IF(AND(I599&gt;5,I599&lt;=10),"&gt; 5 and &lt;= 10",IF(AND(I599&gt;10,I599&lt;=15),"&gt; 10 and &lt;=15",IF(I599&gt;15,"More than 15","")))))</f>
        <v>n/a</v>
      </c>
      <c r="K599" s="68"/>
      <c r="L599" s="68"/>
    </row>
    <row r="600" spans="1:12" x14ac:dyDescent="0.35">
      <c r="A600" s="1">
        <f>'2. Inputs'!A600</f>
        <v>0</v>
      </c>
      <c r="B600" s="1">
        <f>IF('3. Results'!$C$4="Yes",'2. Inputs'!B600,IF(D600="Yes","",'2. Inputs'!B600))</f>
        <v>0</v>
      </c>
      <c r="C600" s="61" t="b">
        <f t="shared" si="9"/>
        <v>0</v>
      </c>
      <c r="D600" s="61">
        <f>'2. Inputs'!L600</f>
        <v>0</v>
      </c>
      <c r="E600" s="67" t="e">
        <f>IF('2. Inputs'!E600="Hourly rate",'2. Inputs'!H600,'2. Inputs'!G600/52/'2. Inputs'!F600)</f>
        <v>#DIV/0!</v>
      </c>
      <c r="F600" s="63" t="str">
        <f>IF(AND('2. Inputs'!G600=0,'2. Inputs'!H600=0),"",IF('2. Inputs'!E600&lt;&gt;"Hourly rate",'2. Inputs'!G600/('2. Inputs'!F600/'2. Inputs'!$B$3),'2. Inputs'!H600*'2. Inputs'!$B$3*52))</f>
        <v/>
      </c>
      <c r="G600" s="63">
        <f>'2. Inputs'!I600+'2. Inputs'!J600</f>
        <v>0</v>
      </c>
      <c r="H600" s="65" t="e">
        <f>IF('2. Inputs'!D600&gt;0,'2. Inputs'!D600,Calculations!G600+Calculations!F600)</f>
        <v>#VALUE!</v>
      </c>
      <c r="I600" s="66">
        <f ca="1">(TODAY()-'2. Inputs'!K600)/365</f>
        <v>124.95616438356164</v>
      </c>
      <c r="J600" s="1" t="str">
        <f>IF(ISBLANK('2. Inputs'!K600),"n/a",IF(I600&lt;=5,"5 or less",IF(AND(I600&gt;5,I600&lt;=10),"&gt; 5 and &lt;= 10",IF(AND(I600&gt;10,I600&lt;=15),"&gt; 10 and &lt;=15",IF(I600&gt;15,"More than 15","")))))</f>
        <v>n/a</v>
      </c>
      <c r="K600" s="68"/>
      <c r="L600" s="68"/>
    </row>
    <row r="601" spans="1:12" x14ac:dyDescent="0.35">
      <c r="A601" s="1">
        <f>'2. Inputs'!A601</f>
        <v>0</v>
      </c>
      <c r="B601" s="1">
        <f>IF('3. Results'!$C$4="Yes",'2. Inputs'!B601,IF(D601="Yes","",'2. Inputs'!B601))</f>
        <v>0</v>
      </c>
      <c r="C601" s="61" t="b">
        <f t="shared" si="9"/>
        <v>0</v>
      </c>
      <c r="D601" s="61">
        <f>'2. Inputs'!L601</f>
        <v>0</v>
      </c>
      <c r="E601" s="67" t="e">
        <f>IF('2. Inputs'!E601="Hourly rate",'2. Inputs'!H601,'2. Inputs'!G601/52/'2. Inputs'!F601)</f>
        <v>#DIV/0!</v>
      </c>
      <c r="F601" s="63" t="str">
        <f>IF(AND('2. Inputs'!G601=0,'2. Inputs'!H601=0),"",IF('2. Inputs'!E601&lt;&gt;"Hourly rate",'2. Inputs'!G601/('2. Inputs'!F601/'2. Inputs'!$B$3),'2. Inputs'!H601*'2. Inputs'!$B$3*52))</f>
        <v/>
      </c>
      <c r="G601" s="63">
        <f>'2. Inputs'!I601+'2. Inputs'!J601</f>
        <v>0</v>
      </c>
      <c r="H601" s="65" t="e">
        <f>IF('2. Inputs'!D601&gt;0,'2. Inputs'!D601,Calculations!G601+Calculations!F601)</f>
        <v>#VALUE!</v>
      </c>
      <c r="I601" s="66">
        <f ca="1">(TODAY()-'2. Inputs'!K601)/365</f>
        <v>124.95616438356164</v>
      </c>
      <c r="J601" s="1" t="str">
        <f>IF(ISBLANK('2. Inputs'!K601),"n/a",IF(I601&lt;=5,"5 or less",IF(AND(I601&gt;5,I601&lt;=10),"&gt; 5 and &lt;= 10",IF(AND(I601&gt;10,I601&lt;=15),"&gt; 10 and &lt;=15",IF(I601&gt;15,"More than 15","")))))</f>
        <v>n/a</v>
      </c>
      <c r="K601" s="68"/>
      <c r="L601" s="68"/>
    </row>
    <row r="602" spans="1:12" x14ac:dyDescent="0.35">
      <c r="A602" s="1">
        <f>'2. Inputs'!A602</f>
        <v>0</v>
      </c>
      <c r="B602" s="1">
        <f>IF('3. Results'!$C$4="Yes",'2. Inputs'!B602,IF(D602="Yes","",'2. Inputs'!B602))</f>
        <v>0</v>
      </c>
      <c r="C602" s="61" t="b">
        <f t="shared" si="9"/>
        <v>0</v>
      </c>
      <c r="D602" s="61">
        <f>'2. Inputs'!L602</f>
        <v>0</v>
      </c>
      <c r="E602" s="67" t="e">
        <f>IF('2. Inputs'!E602="Hourly rate",'2. Inputs'!H602,'2. Inputs'!G602/52/'2. Inputs'!F602)</f>
        <v>#DIV/0!</v>
      </c>
      <c r="F602" s="63" t="str">
        <f>IF(AND('2. Inputs'!G602=0,'2. Inputs'!H602=0),"",IF('2. Inputs'!E602&lt;&gt;"Hourly rate",'2. Inputs'!G602/('2. Inputs'!F602/'2. Inputs'!$B$3),'2. Inputs'!H602*'2. Inputs'!$B$3*52))</f>
        <v/>
      </c>
      <c r="G602" s="63">
        <f>'2. Inputs'!I602+'2. Inputs'!J602</f>
        <v>0</v>
      </c>
      <c r="H602" s="65" t="e">
        <f>IF('2. Inputs'!D602&gt;0,'2. Inputs'!D602,Calculations!G602+Calculations!F602)</f>
        <v>#VALUE!</v>
      </c>
      <c r="I602" s="66">
        <f ca="1">(TODAY()-'2. Inputs'!K602)/365</f>
        <v>124.95616438356164</v>
      </c>
      <c r="J602" s="1" t="str">
        <f>IF(ISBLANK('2. Inputs'!K602),"n/a",IF(I602&lt;=5,"5 or less",IF(AND(I602&gt;5,I602&lt;=10),"&gt; 5 and &lt;= 10",IF(AND(I602&gt;10,I602&lt;=15),"&gt; 10 and &lt;=15",IF(I602&gt;15,"More than 15","")))))</f>
        <v>n/a</v>
      </c>
      <c r="K602" s="68"/>
      <c r="L602" s="68"/>
    </row>
    <row r="603" spans="1:12" x14ac:dyDescent="0.35">
      <c r="A603" s="1">
        <f>'2. Inputs'!A603</f>
        <v>0</v>
      </c>
      <c r="B603" s="1">
        <f>IF('3. Results'!$C$4="Yes",'2. Inputs'!B603,IF(D603="Yes","",'2. Inputs'!B603))</f>
        <v>0</v>
      </c>
      <c r="C603" s="61" t="b">
        <f t="shared" si="9"/>
        <v>0</v>
      </c>
      <c r="D603" s="61">
        <f>'2. Inputs'!L603</f>
        <v>0</v>
      </c>
      <c r="E603" s="67" t="e">
        <f>IF('2. Inputs'!E603="Hourly rate",'2. Inputs'!H603,'2. Inputs'!G603/52/'2. Inputs'!F603)</f>
        <v>#DIV/0!</v>
      </c>
      <c r="F603" s="63" t="str">
        <f>IF(AND('2. Inputs'!G603=0,'2. Inputs'!H603=0),"",IF('2. Inputs'!E603&lt;&gt;"Hourly rate",'2. Inputs'!G603/('2. Inputs'!F603/'2. Inputs'!$B$3),'2. Inputs'!H603*'2. Inputs'!$B$3*52))</f>
        <v/>
      </c>
      <c r="G603" s="63">
        <f>'2. Inputs'!I603+'2. Inputs'!J603</f>
        <v>0</v>
      </c>
      <c r="H603" s="65" t="e">
        <f>IF('2. Inputs'!D603&gt;0,'2. Inputs'!D603,Calculations!G603+Calculations!F603)</f>
        <v>#VALUE!</v>
      </c>
      <c r="I603" s="66">
        <f ca="1">(TODAY()-'2. Inputs'!K603)/365</f>
        <v>124.95616438356164</v>
      </c>
      <c r="J603" s="1" t="str">
        <f>IF(ISBLANK('2. Inputs'!K603),"n/a",IF(I603&lt;=5,"5 or less",IF(AND(I603&gt;5,I603&lt;=10),"&gt; 5 and &lt;= 10",IF(AND(I603&gt;10,I603&lt;=15),"&gt; 10 and &lt;=15",IF(I603&gt;15,"More than 15","")))))</f>
        <v>n/a</v>
      </c>
      <c r="K603" s="68"/>
      <c r="L603" s="68"/>
    </row>
    <row r="604" spans="1:12" x14ac:dyDescent="0.35">
      <c r="A604" s="1">
        <f>'2. Inputs'!A604</f>
        <v>0</v>
      </c>
      <c r="B604" s="1">
        <f>IF('3. Results'!$C$4="Yes",'2. Inputs'!B604,IF(D604="Yes","",'2. Inputs'!B604))</f>
        <v>0</v>
      </c>
      <c r="C604" s="61" t="b">
        <f t="shared" si="9"/>
        <v>0</v>
      </c>
      <c r="D604" s="61">
        <f>'2. Inputs'!L604</f>
        <v>0</v>
      </c>
      <c r="E604" s="67" t="e">
        <f>IF('2. Inputs'!E604="Hourly rate",'2. Inputs'!H604,'2. Inputs'!G604/52/'2. Inputs'!F604)</f>
        <v>#DIV/0!</v>
      </c>
      <c r="F604" s="63" t="str">
        <f>IF(AND('2. Inputs'!G604=0,'2. Inputs'!H604=0),"",IF('2. Inputs'!E604&lt;&gt;"Hourly rate",'2. Inputs'!G604/('2. Inputs'!F604/'2. Inputs'!$B$3),'2. Inputs'!H604*'2. Inputs'!$B$3*52))</f>
        <v/>
      </c>
      <c r="G604" s="63">
        <f>'2. Inputs'!I604+'2. Inputs'!J604</f>
        <v>0</v>
      </c>
      <c r="H604" s="65" t="e">
        <f>IF('2. Inputs'!D604&gt;0,'2. Inputs'!D604,Calculations!G604+Calculations!F604)</f>
        <v>#VALUE!</v>
      </c>
      <c r="I604" s="66">
        <f ca="1">(TODAY()-'2. Inputs'!K604)/365</f>
        <v>124.95616438356164</v>
      </c>
      <c r="J604" s="1" t="str">
        <f>IF(ISBLANK('2. Inputs'!K604),"n/a",IF(I604&lt;=5,"5 or less",IF(AND(I604&gt;5,I604&lt;=10),"&gt; 5 and &lt;= 10",IF(AND(I604&gt;10,I604&lt;=15),"&gt; 10 and &lt;=15",IF(I604&gt;15,"More than 15","")))))</f>
        <v>n/a</v>
      </c>
      <c r="K604" s="68"/>
      <c r="L604" s="68"/>
    </row>
    <row r="605" spans="1:12" x14ac:dyDescent="0.35">
      <c r="A605" s="1">
        <f>'2. Inputs'!A605</f>
        <v>0</v>
      </c>
      <c r="B605" s="1">
        <f>IF('3. Results'!$C$4="Yes",'2. Inputs'!B605,IF(D605="Yes","",'2. Inputs'!B605))</f>
        <v>0</v>
      </c>
      <c r="C605" s="61" t="b">
        <f t="shared" si="9"/>
        <v>0</v>
      </c>
      <c r="D605" s="61">
        <f>'2. Inputs'!L605</f>
        <v>0</v>
      </c>
      <c r="E605" s="67" t="e">
        <f>IF('2. Inputs'!E605="Hourly rate",'2. Inputs'!H605,'2. Inputs'!G605/52/'2. Inputs'!F605)</f>
        <v>#DIV/0!</v>
      </c>
      <c r="F605" s="63" t="str">
        <f>IF(AND('2. Inputs'!G605=0,'2. Inputs'!H605=0),"",IF('2. Inputs'!E605&lt;&gt;"Hourly rate",'2. Inputs'!G605/('2. Inputs'!F605/'2. Inputs'!$B$3),'2. Inputs'!H605*'2. Inputs'!$B$3*52))</f>
        <v/>
      </c>
      <c r="G605" s="63">
        <f>'2. Inputs'!I605+'2. Inputs'!J605</f>
        <v>0</v>
      </c>
      <c r="H605" s="65" t="e">
        <f>IF('2. Inputs'!D605&gt;0,'2. Inputs'!D605,Calculations!G605+Calculations!F605)</f>
        <v>#VALUE!</v>
      </c>
      <c r="I605" s="66">
        <f ca="1">(TODAY()-'2. Inputs'!K605)/365</f>
        <v>124.95616438356164</v>
      </c>
      <c r="J605" s="1" t="str">
        <f>IF(ISBLANK('2. Inputs'!K605),"n/a",IF(I605&lt;=5,"5 or less",IF(AND(I605&gt;5,I605&lt;=10),"&gt; 5 and &lt;= 10",IF(AND(I605&gt;10,I605&lt;=15),"&gt; 10 and &lt;=15",IF(I605&gt;15,"More than 15","")))))</f>
        <v>n/a</v>
      </c>
      <c r="K605" s="68"/>
      <c r="L605" s="68"/>
    </row>
    <row r="606" spans="1:12" x14ac:dyDescent="0.35">
      <c r="A606" s="1">
        <f>'2. Inputs'!A606</f>
        <v>0</v>
      </c>
      <c r="B606" s="1">
        <f>IF('3. Results'!$C$4="Yes",'2. Inputs'!B606,IF(D606="Yes","",'2. Inputs'!B606))</f>
        <v>0</v>
      </c>
      <c r="C606" s="61" t="b">
        <f t="shared" si="9"/>
        <v>0</v>
      </c>
      <c r="D606" s="61">
        <f>'2. Inputs'!L606</f>
        <v>0</v>
      </c>
      <c r="E606" s="67" t="e">
        <f>IF('2. Inputs'!E606="Hourly rate",'2. Inputs'!H606,'2. Inputs'!G606/52/'2. Inputs'!F606)</f>
        <v>#DIV/0!</v>
      </c>
      <c r="F606" s="63" t="str">
        <f>IF(AND('2. Inputs'!G606=0,'2. Inputs'!H606=0),"",IF('2. Inputs'!E606&lt;&gt;"Hourly rate",'2. Inputs'!G606/('2. Inputs'!F606/'2. Inputs'!$B$3),'2. Inputs'!H606*'2. Inputs'!$B$3*52))</f>
        <v/>
      </c>
      <c r="G606" s="63">
        <f>'2. Inputs'!I606+'2. Inputs'!J606</f>
        <v>0</v>
      </c>
      <c r="H606" s="65" t="e">
        <f>IF('2. Inputs'!D606&gt;0,'2. Inputs'!D606,Calculations!G606+Calculations!F606)</f>
        <v>#VALUE!</v>
      </c>
      <c r="I606" s="66">
        <f ca="1">(TODAY()-'2. Inputs'!K606)/365</f>
        <v>124.95616438356164</v>
      </c>
      <c r="J606" s="1" t="str">
        <f>IF(ISBLANK('2. Inputs'!K606),"n/a",IF(I606&lt;=5,"5 or less",IF(AND(I606&gt;5,I606&lt;=10),"&gt; 5 and &lt;= 10",IF(AND(I606&gt;10,I606&lt;=15),"&gt; 10 and &lt;=15",IF(I606&gt;15,"More than 15","")))))</f>
        <v>n/a</v>
      </c>
      <c r="K606" s="68"/>
      <c r="L606" s="68"/>
    </row>
    <row r="607" spans="1:12" x14ac:dyDescent="0.35">
      <c r="A607" s="1">
        <f>'2. Inputs'!A607</f>
        <v>0</v>
      </c>
      <c r="B607" s="1">
        <f>IF('3. Results'!$C$4="Yes",'2. Inputs'!B607,IF(D607="Yes","",'2. Inputs'!B607))</f>
        <v>0</v>
      </c>
      <c r="C607" s="61" t="b">
        <f t="shared" si="9"/>
        <v>0</v>
      </c>
      <c r="D607" s="61">
        <f>'2. Inputs'!L607</f>
        <v>0</v>
      </c>
      <c r="E607" s="67" t="e">
        <f>IF('2. Inputs'!E607="Hourly rate",'2. Inputs'!H607,'2. Inputs'!G607/52/'2. Inputs'!F607)</f>
        <v>#DIV/0!</v>
      </c>
      <c r="F607" s="63" t="str">
        <f>IF(AND('2. Inputs'!G607=0,'2. Inputs'!H607=0),"",IF('2. Inputs'!E607&lt;&gt;"Hourly rate",'2. Inputs'!G607/('2. Inputs'!F607/'2. Inputs'!$B$3),'2. Inputs'!H607*'2. Inputs'!$B$3*52))</f>
        <v/>
      </c>
      <c r="G607" s="63">
        <f>'2. Inputs'!I607+'2. Inputs'!J607</f>
        <v>0</v>
      </c>
      <c r="H607" s="65" t="e">
        <f>IF('2. Inputs'!D607&gt;0,'2. Inputs'!D607,Calculations!G607+Calculations!F607)</f>
        <v>#VALUE!</v>
      </c>
      <c r="I607" s="66">
        <f ca="1">(TODAY()-'2. Inputs'!K607)/365</f>
        <v>124.95616438356164</v>
      </c>
      <c r="J607" s="1" t="str">
        <f>IF(ISBLANK('2. Inputs'!K607),"n/a",IF(I607&lt;=5,"5 or less",IF(AND(I607&gt;5,I607&lt;=10),"&gt; 5 and &lt;= 10",IF(AND(I607&gt;10,I607&lt;=15),"&gt; 10 and &lt;=15",IF(I607&gt;15,"More than 15","")))))</f>
        <v>n/a</v>
      </c>
      <c r="K607" s="68"/>
      <c r="L607" s="68"/>
    </row>
    <row r="608" spans="1:12" x14ac:dyDescent="0.35">
      <c r="A608" s="1">
        <f>'2. Inputs'!A608</f>
        <v>0</v>
      </c>
      <c r="B608" s="1">
        <f>IF('3. Results'!$C$4="Yes",'2. Inputs'!B608,IF(D608="Yes","",'2. Inputs'!B608))</f>
        <v>0</v>
      </c>
      <c r="C608" s="61" t="b">
        <f t="shared" si="9"/>
        <v>0</v>
      </c>
      <c r="D608" s="61">
        <f>'2. Inputs'!L608</f>
        <v>0</v>
      </c>
      <c r="E608" s="67" t="e">
        <f>IF('2. Inputs'!E608="Hourly rate",'2. Inputs'!H608,'2. Inputs'!G608/52/'2. Inputs'!F608)</f>
        <v>#DIV/0!</v>
      </c>
      <c r="F608" s="63" t="str">
        <f>IF(AND('2. Inputs'!G608=0,'2. Inputs'!H608=0),"",IF('2. Inputs'!E608&lt;&gt;"Hourly rate",'2. Inputs'!G608/('2. Inputs'!F608/'2. Inputs'!$B$3),'2. Inputs'!H608*'2. Inputs'!$B$3*52))</f>
        <v/>
      </c>
      <c r="G608" s="63">
        <f>'2. Inputs'!I608+'2. Inputs'!J608</f>
        <v>0</v>
      </c>
      <c r="H608" s="65" t="e">
        <f>IF('2. Inputs'!D608&gt;0,'2. Inputs'!D608,Calculations!G608+Calculations!F608)</f>
        <v>#VALUE!</v>
      </c>
      <c r="I608" s="66">
        <f ca="1">(TODAY()-'2. Inputs'!K608)/365</f>
        <v>124.95616438356164</v>
      </c>
      <c r="J608" s="1" t="str">
        <f>IF(ISBLANK('2. Inputs'!K608),"n/a",IF(I608&lt;=5,"5 or less",IF(AND(I608&gt;5,I608&lt;=10),"&gt; 5 and &lt;= 10",IF(AND(I608&gt;10,I608&lt;=15),"&gt; 10 and &lt;=15",IF(I608&gt;15,"More than 15","")))))</f>
        <v>n/a</v>
      </c>
      <c r="K608" s="68"/>
      <c r="L608" s="68"/>
    </row>
    <row r="609" spans="1:12" x14ac:dyDescent="0.35">
      <c r="A609" s="1">
        <f>'2. Inputs'!A609</f>
        <v>0</v>
      </c>
      <c r="B609" s="1">
        <f>IF('3. Results'!$C$4="Yes",'2. Inputs'!B609,IF(D609="Yes","",'2. Inputs'!B609))</f>
        <v>0</v>
      </c>
      <c r="C609" s="61" t="b">
        <f t="shared" si="9"/>
        <v>0</v>
      </c>
      <c r="D609" s="61">
        <f>'2. Inputs'!L609</f>
        <v>0</v>
      </c>
      <c r="E609" s="67" t="e">
        <f>IF('2. Inputs'!E609="Hourly rate",'2. Inputs'!H609,'2. Inputs'!G609/52/'2. Inputs'!F609)</f>
        <v>#DIV/0!</v>
      </c>
      <c r="F609" s="63" t="str">
        <f>IF(AND('2. Inputs'!G609=0,'2. Inputs'!H609=0),"",IF('2. Inputs'!E609&lt;&gt;"Hourly rate",'2. Inputs'!G609/('2. Inputs'!F609/'2. Inputs'!$B$3),'2. Inputs'!H609*'2. Inputs'!$B$3*52))</f>
        <v/>
      </c>
      <c r="G609" s="63">
        <f>'2. Inputs'!I609+'2. Inputs'!J609</f>
        <v>0</v>
      </c>
      <c r="H609" s="65" t="e">
        <f>IF('2. Inputs'!D609&gt;0,'2. Inputs'!D609,Calculations!G609+Calculations!F609)</f>
        <v>#VALUE!</v>
      </c>
      <c r="I609" s="66">
        <f ca="1">(TODAY()-'2. Inputs'!K609)/365</f>
        <v>124.95616438356164</v>
      </c>
      <c r="J609" s="1" t="str">
        <f>IF(ISBLANK('2. Inputs'!K609),"n/a",IF(I609&lt;=5,"5 or less",IF(AND(I609&gt;5,I609&lt;=10),"&gt; 5 and &lt;= 10",IF(AND(I609&gt;10,I609&lt;=15),"&gt; 10 and &lt;=15",IF(I609&gt;15,"More than 15","")))))</f>
        <v>n/a</v>
      </c>
      <c r="K609" s="68"/>
      <c r="L609" s="68"/>
    </row>
    <row r="610" spans="1:12" x14ac:dyDescent="0.35">
      <c r="A610" s="1">
        <f>'2. Inputs'!A610</f>
        <v>0</v>
      </c>
      <c r="B610" s="1">
        <f>IF('3. Results'!$C$4="Yes",'2. Inputs'!B610,IF(D610="Yes","",'2. Inputs'!B610))</f>
        <v>0</v>
      </c>
      <c r="C610" s="61" t="b">
        <f t="shared" si="9"/>
        <v>0</v>
      </c>
      <c r="D610" s="61">
        <f>'2. Inputs'!L610</f>
        <v>0</v>
      </c>
      <c r="E610" s="67" t="e">
        <f>IF('2. Inputs'!E610="Hourly rate",'2. Inputs'!H610,'2. Inputs'!G610/52/'2. Inputs'!F610)</f>
        <v>#DIV/0!</v>
      </c>
      <c r="F610" s="63" t="str">
        <f>IF(AND('2. Inputs'!G610=0,'2. Inputs'!H610=0),"",IF('2. Inputs'!E610&lt;&gt;"Hourly rate",'2. Inputs'!G610/('2. Inputs'!F610/'2. Inputs'!$B$3),'2. Inputs'!H610*'2. Inputs'!$B$3*52))</f>
        <v/>
      </c>
      <c r="G610" s="63">
        <f>'2. Inputs'!I610+'2. Inputs'!J610</f>
        <v>0</v>
      </c>
      <c r="H610" s="65" t="e">
        <f>IF('2. Inputs'!D610&gt;0,'2. Inputs'!D610,Calculations!G610+Calculations!F610)</f>
        <v>#VALUE!</v>
      </c>
      <c r="I610" s="66">
        <f ca="1">(TODAY()-'2. Inputs'!K610)/365</f>
        <v>124.95616438356164</v>
      </c>
      <c r="J610" s="1" t="str">
        <f>IF(ISBLANK('2. Inputs'!K610),"n/a",IF(I610&lt;=5,"5 or less",IF(AND(I610&gt;5,I610&lt;=10),"&gt; 5 and &lt;= 10",IF(AND(I610&gt;10,I610&lt;=15),"&gt; 10 and &lt;=15",IF(I610&gt;15,"More than 15","")))))</f>
        <v>n/a</v>
      </c>
      <c r="K610" s="68"/>
      <c r="L610" s="68"/>
    </row>
    <row r="611" spans="1:12" x14ac:dyDescent="0.35">
      <c r="A611" s="1">
        <f>'2. Inputs'!A611</f>
        <v>0</v>
      </c>
      <c r="B611" s="1">
        <f>IF('3. Results'!$C$4="Yes",'2. Inputs'!B611,IF(D611="Yes","",'2. Inputs'!B611))</f>
        <v>0</v>
      </c>
      <c r="C611" s="61" t="b">
        <f t="shared" si="9"/>
        <v>0</v>
      </c>
      <c r="D611" s="61">
        <f>'2. Inputs'!L611</f>
        <v>0</v>
      </c>
      <c r="E611" s="67" t="e">
        <f>IF('2. Inputs'!E611="Hourly rate",'2. Inputs'!H611,'2. Inputs'!G611/52/'2. Inputs'!F611)</f>
        <v>#DIV/0!</v>
      </c>
      <c r="F611" s="63" t="str">
        <f>IF(AND('2. Inputs'!G611=0,'2. Inputs'!H611=0),"",IF('2. Inputs'!E611&lt;&gt;"Hourly rate",'2. Inputs'!G611/('2. Inputs'!F611/'2. Inputs'!$B$3),'2. Inputs'!H611*'2. Inputs'!$B$3*52))</f>
        <v/>
      </c>
      <c r="G611" s="63">
        <f>'2. Inputs'!I611+'2. Inputs'!J611</f>
        <v>0</v>
      </c>
      <c r="H611" s="65" t="e">
        <f>IF('2. Inputs'!D611&gt;0,'2. Inputs'!D611,Calculations!G611+Calculations!F611)</f>
        <v>#VALUE!</v>
      </c>
      <c r="I611" s="66">
        <f ca="1">(TODAY()-'2. Inputs'!K611)/365</f>
        <v>124.95616438356164</v>
      </c>
      <c r="J611" s="1" t="str">
        <f>IF(ISBLANK('2. Inputs'!K611),"n/a",IF(I611&lt;=5,"5 or less",IF(AND(I611&gt;5,I611&lt;=10),"&gt; 5 and &lt;= 10",IF(AND(I611&gt;10,I611&lt;=15),"&gt; 10 and &lt;=15",IF(I611&gt;15,"More than 15","")))))</f>
        <v>n/a</v>
      </c>
      <c r="K611" s="68"/>
      <c r="L611" s="68"/>
    </row>
    <row r="612" spans="1:12" x14ac:dyDescent="0.35">
      <c r="A612" s="1">
        <f>'2. Inputs'!A612</f>
        <v>0</v>
      </c>
      <c r="B612" s="1">
        <f>IF('3. Results'!$C$4="Yes",'2. Inputs'!B612,IF(D612="Yes","",'2. Inputs'!B612))</f>
        <v>0</v>
      </c>
      <c r="C612" s="61" t="b">
        <f t="shared" si="9"/>
        <v>0</v>
      </c>
      <c r="D612" s="61">
        <f>'2. Inputs'!L612</f>
        <v>0</v>
      </c>
      <c r="E612" s="67" t="e">
        <f>IF('2. Inputs'!E612="Hourly rate",'2. Inputs'!H612,'2. Inputs'!G612/52/'2. Inputs'!F612)</f>
        <v>#DIV/0!</v>
      </c>
      <c r="F612" s="63" t="str">
        <f>IF(AND('2. Inputs'!G612=0,'2. Inputs'!H612=0),"",IF('2. Inputs'!E612&lt;&gt;"Hourly rate",'2. Inputs'!G612/('2. Inputs'!F612/'2. Inputs'!$B$3),'2. Inputs'!H612*'2. Inputs'!$B$3*52))</f>
        <v/>
      </c>
      <c r="G612" s="63">
        <f>'2. Inputs'!I612+'2. Inputs'!J612</f>
        <v>0</v>
      </c>
      <c r="H612" s="65" t="e">
        <f>IF('2. Inputs'!D612&gt;0,'2. Inputs'!D612,Calculations!G612+Calculations!F612)</f>
        <v>#VALUE!</v>
      </c>
      <c r="I612" s="66">
        <f ca="1">(TODAY()-'2. Inputs'!K612)/365</f>
        <v>124.95616438356164</v>
      </c>
      <c r="J612" s="1" t="str">
        <f>IF(ISBLANK('2. Inputs'!K612),"n/a",IF(I612&lt;=5,"5 or less",IF(AND(I612&gt;5,I612&lt;=10),"&gt; 5 and &lt;= 10",IF(AND(I612&gt;10,I612&lt;=15),"&gt; 10 and &lt;=15",IF(I612&gt;15,"More than 15","")))))</f>
        <v>n/a</v>
      </c>
      <c r="K612" s="68"/>
      <c r="L612" s="68"/>
    </row>
    <row r="613" spans="1:12" x14ac:dyDescent="0.35">
      <c r="A613" s="1">
        <f>'2. Inputs'!A613</f>
        <v>0</v>
      </c>
      <c r="B613" s="1">
        <f>IF('3. Results'!$C$4="Yes",'2. Inputs'!B613,IF(D613="Yes","",'2. Inputs'!B613))</f>
        <v>0</v>
      </c>
      <c r="C613" s="61" t="b">
        <f t="shared" si="9"/>
        <v>0</v>
      </c>
      <c r="D613" s="61">
        <f>'2. Inputs'!L613</f>
        <v>0</v>
      </c>
      <c r="E613" s="67" t="e">
        <f>IF('2. Inputs'!E613="Hourly rate",'2. Inputs'!H613,'2. Inputs'!G613/52/'2. Inputs'!F613)</f>
        <v>#DIV/0!</v>
      </c>
      <c r="F613" s="63" t="str">
        <f>IF(AND('2. Inputs'!G613=0,'2. Inputs'!H613=0),"",IF('2. Inputs'!E613&lt;&gt;"Hourly rate",'2. Inputs'!G613/('2. Inputs'!F613/'2. Inputs'!$B$3),'2. Inputs'!H613*'2. Inputs'!$B$3*52))</f>
        <v/>
      </c>
      <c r="G613" s="63">
        <f>'2. Inputs'!I613+'2. Inputs'!J613</f>
        <v>0</v>
      </c>
      <c r="H613" s="65" t="e">
        <f>IF('2. Inputs'!D613&gt;0,'2. Inputs'!D613,Calculations!G613+Calculations!F613)</f>
        <v>#VALUE!</v>
      </c>
      <c r="I613" s="66">
        <f ca="1">(TODAY()-'2. Inputs'!K613)/365</f>
        <v>124.95616438356164</v>
      </c>
      <c r="J613" s="1" t="str">
        <f>IF(ISBLANK('2. Inputs'!K613),"n/a",IF(I613&lt;=5,"5 or less",IF(AND(I613&gt;5,I613&lt;=10),"&gt; 5 and &lt;= 10",IF(AND(I613&gt;10,I613&lt;=15),"&gt; 10 and &lt;=15",IF(I613&gt;15,"More than 15","")))))</f>
        <v>n/a</v>
      </c>
      <c r="K613" s="68"/>
      <c r="L613" s="68"/>
    </row>
    <row r="614" spans="1:12" x14ac:dyDescent="0.35">
      <c r="A614" s="1">
        <f>'2. Inputs'!A614</f>
        <v>0</v>
      </c>
      <c r="B614" s="1">
        <f>IF('3. Results'!$C$4="Yes",'2. Inputs'!B614,IF(D614="Yes","",'2. Inputs'!B614))</f>
        <v>0</v>
      </c>
      <c r="C614" s="61" t="b">
        <f t="shared" si="9"/>
        <v>0</v>
      </c>
      <c r="D614" s="61">
        <f>'2. Inputs'!L614</f>
        <v>0</v>
      </c>
      <c r="E614" s="67" t="e">
        <f>IF('2. Inputs'!E614="Hourly rate",'2. Inputs'!H614,'2. Inputs'!G614/52/'2. Inputs'!F614)</f>
        <v>#DIV/0!</v>
      </c>
      <c r="F614" s="63" t="str">
        <f>IF(AND('2. Inputs'!G614=0,'2. Inputs'!H614=0),"",IF('2. Inputs'!E614&lt;&gt;"Hourly rate",'2. Inputs'!G614/('2. Inputs'!F614/'2. Inputs'!$B$3),'2. Inputs'!H614*'2. Inputs'!$B$3*52))</f>
        <v/>
      </c>
      <c r="G614" s="63">
        <f>'2. Inputs'!I614+'2. Inputs'!J614</f>
        <v>0</v>
      </c>
      <c r="H614" s="65" t="e">
        <f>IF('2. Inputs'!D614&gt;0,'2. Inputs'!D614,Calculations!G614+Calculations!F614)</f>
        <v>#VALUE!</v>
      </c>
      <c r="I614" s="66">
        <f ca="1">(TODAY()-'2. Inputs'!K614)/365</f>
        <v>124.95616438356164</v>
      </c>
      <c r="J614" s="1" t="str">
        <f>IF(ISBLANK('2. Inputs'!K614),"n/a",IF(I614&lt;=5,"5 or less",IF(AND(I614&gt;5,I614&lt;=10),"&gt; 5 and &lt;= 10",IF(AND(I614&gt;10,I614&lt;=15),"&gt; 10 and &lt;=15",IF(I614&gt;15,"More than 15","")))))</f>
        <v>n/a</v>
      </c>
      <c r="K614" s="68"/>
      <c r="L614" s="68"/>
    </row>
    <row r="615" spans="1:12" x14ac:dyDescent="0.35">
      <c r="A615" s="1">
        <f>'2. Inputs'!A615</f>
        <v>0</v>
      </c>
      <c r="B615" s="1">
        <f>IF('3. Results'!$C$4="Yes",'2. Inputs'!B615,IF(D615="Yes","",'2. Inputs'!B615))</f>
        <v>0</v>
      </c>
      <c r="C615" s="61" t="b">
        <f t="shared" si="9"/>
        <v>0</v>
      </c>
      <c r="D615" s="61">
        <f>'2. Inputs'!L615</f>
        <v>0</v>
      </c>
      <c r="E615" s="67" t="e">
        <f>IF('2. Inputs'!E615="Hourly rate",'2. Inputs'!H615,'2. Inputs'!G615/52/'2. Inputs'!F615)</f>
        <v>#DIV/0!</v>
      </c>
      <c r="F615" s="63" t="str">
        <f>IF(AND('2. Inputs'!G615=0,'2. Inputs'!H615=0),"",IF('2. Inputs'!E615&lt;&gt;"Hourly rate",'2. Inputs'!G615/('2. Inputs'!F615/'2. Inputs'!$B$3),'2. Inputs'!H615*'2. Inputs'!$B$3*52))</f>
        <v/>
      </c>
      <c r="G615" s="63">
        <f>'2. Inputs'!I615+'2. Inputs'!J615</f>
        <v>0</v>
      </c>
      <c r="H615" s="65" t="e">
        <f>IF('2. Inputs'!D615&gt;0,'2. Inputs'!D615,Calculations!G615+Calculations!F615)</f>
        <v>#VALUE!</v>
      </c>
      <c r="I615" s="66">
        <f ca="1">(TODAY()-'2. Inputs'!K615)/365</f>
        <v>124.95616438356164</v>
      </c>
      <c r="J615" s="1" t="str">
        <f>IF(ISBLANK('2. Inputs'!K615),"n/a",IF(I615&lt;=5,"5 or less",IF(AND(I615&gt;5,I615&lt;=10),"&gt; 5 and &lt;= 10",IF(AND(I615&gt;10,I615&lt;=15),"&gt; 10 and &lt;=15",IF(I615&gt;15,"More than 15","")))))</f>
        <v>n/a</v>
      </c>
      <c r="K615" s="68"/>
      <c r="L615" s="68"/>
    </row>
    <row r="616" spans="1:12" x14ac:dyDescent="0.35">
      <c r="A616" s="1">
        <f>'2. Inputs'!A616</f>
        <v>0</v>
      </c>
      <c r="B616" s="1">
        <f>IF('3. Results'!$C$4="Yes",'2. Inputs'!B616,IF(D616="Yes","",'2. Inputs'!B616))</f>
        <v>0</v>
      </c>
      <c r="C616" s="61" t="b">
        <f t="shared" si="9"/>
        <v>0</v>
      </c>
      <c r="D616" s="61">
        <f>'2. Inputs'!L616</f>
        <v>0</v>
      </c>
      <c r="E616" s="67" t="e">
        <f>IF('2. Inputs'!E616="Hourly rate",'2. Inputs'!H616,'2. Inputs'!G616/52/'2. Inputs'!F616)</f>
        <v>#DIV/0!</v>
      </c>
      <c r="F616" s="63" t="str">
        <f>IF(AND('2. Inputs'!G616=0,'2. Inputs'!H616=0),"",IF('2. Inputs'!E616&lt;&gt;"Hourly rate",'2. Inputs'!G616/('2. Inputs'!F616/'2. Inputs'!$B$3),'2. Inputs'!H616*'2. Inputs'!$B$3*52))</f>
        <v/>
      </c>
      <c r="G616" s="63">
        <f>'2. Inputs'!I616+'2. Inputs'!J616</f>
        <v>0</v>
      </c>
      <c r="H616" s="65" t="e">
        <f>IF('2. Inputs'!D616&gt;0,'2. Inputs'!D616,Calculations!G616+Calculations!F616)</f>
        <v>#VALUE!</v>
      </c>
      <c r="I616" s="66">
        <f ca="1">(TODAY()-'2. Inputs'!K616)/365</f>
        <v>124.95616438356164</v>
      </c>
      <c r="J616" s="1" t="str">
        <f>IF(ISBLANK('2. Inputs'!K616),"n/a",IF(I616&lt;=5,"5 or less",IF(AND(I616&gt;5,I616&lt;=10),"&gt; 5 and &lt;= 10",IF(AND(I616&gt;10,I616&lt;=15),"&gt; 10 and &lt;=15",IF(I616&gt;15,"More than 15","")))))</f>
        <v>n/a</v>
      </c>
      <c r="K616" s="68"/>
      <c r="L616" s="68"/>
    </row>
    <row r="617" spans="1:12" x14ac:dyDescent="0.35">
      <c r="A617" s="1">
        <f>'2. Inputs'!A617</f>
        <v>0</v>
      </c>
      <c r="B617" s="1">
        <f>IF('3. Results'!$C$4="Yes",'2. Inputs'!B617,IF(D617="Yes","",'2. Inputs'!B617))</f>
        <v>0</v>
      </c>
      <c r="C617" s="61" t="b">
        <f t="shared" si="9"/>
        <v>0</v>
      </c>
      <c r="D617" s="61">
        <f>'2. Inputs'!L617</f>
        <v>0</v>
      </c>
      <c r="E617" s="67" t="e">
        <f>IF('2. Inputs'!E617="Hourly rate",'2. Inputs'!H617,'2. Inputs'!G617/52/'2. Inputs'!F617)</f>
        <v>#DIV/0!</v>
      </c>
      <c r="F617" s="63" t="str">
        <f>IF(AND('2. Inputs'!G617=0,'2. Inputs'!H617=0),"",IF('2. Inputs'!E617&lt;&gt;"Hourly rate",'2. Inputs'!G617/('2. Inputs'!F617/'2. Inputs'!$B$3),'2. Inputs'!H617*'2. Inputs'!$B$3*52))</f>
        <v/>
      </c>
      <c r="G617" s="63">
        <f>'2. Inputs'!I617+'2. Inputs'!J617</f>
        <v>0</v>
      </c>
      <c r="H617" s="65" t="e">
        <f>IF('2. Inputs'!D617&gt;0,'2. Inputs'!D617,Calculations!G617+Calculations!F617)</f>
        <v>#VALUE!</v>
      </c>
      <c r="I617" s="66">
        <f ca="1">(TODAY()-'2. Inputs'!K617)/365</f>
        <v>124.95616438356164</v>
      </c>
      <c r="J617" s="1" t="str">
        <f>IF(ISBLANK('2. Inputs'!K617),"n/a",IF(I617&lt;=5,"5 or less",IF(AND(I617&gt;5,I617&lt;=10),"&gt; 5 and &lt;= 10",IF(AND(I617&gt;10,I617&lt;=15),"&gt; 10 and &lt;=15",IF(I617&gt;15,"More than 15","")))))</f>
        <v>n/a</v>
      </c>
      <c r="K617" s="68"/>
      <c r="L617" s="68"/>
    </row>
    <row r="618" spans="1:12" x14ac:dyDescent="0.35">
      <c r="A618" s="1">
        <f>'2. Inputs'!A618</f>
        <v>0</v>
      </c>
      <c r="B618" s="1">
        <f>IF('3. Results'!$C$4="Yes",'2. Inputs'!B618,IF(D618="Yes","",'2. Inputs'!B618))</f>
        <v>0</v>
      </c>
      <c r="C618" s="61" t="b">
        <f t="shared" si="9"/>
        <v>0</v>
      </c>
      <c r="D618" s="61">
        <f>'2. Inputs'!L618</f>
        <v>0</v>
      </c>
      <c r="E618" s="67" t="e">
        <f>IF('2. Inputs'!E618="Hourly rate",'2. Inputs'!H618,'2. Inputs'!G618/52/'2. Inputs'!F618)</f>
        <v>#DIV/0!</v>
      </c>
      <c r="F618" s="63" t="str">
        <f>IF(AND('2. Inputs'!G618=0,'2. Inputs'!H618=0),"",IF('2. Inputs'!E618&lt;&gt;"Hourly rate",'2. Inputs'!G618/('2. Inputs'!F618/'2. Inputs'!$B$3),'2. Inputs'!H618*'2. Inputs'!$B$3*52))</f>
        <v/>
      </c>
      <c r="G618" s="63">
        <f>'2. Inputs'!I618+'2. Inputs'!J618</f>
        <v>0</v>
      </c>
      <c r="H618" s="65" t="e">
        <f>IF('2. Inputs'!D618&gt;0,'2. Inputs'!D618,Calculations!G618+Calculations!F618)</f>
        <v>#VALUE!</v>
      </c>
      <c r="I618" s="66">
        <f ca="1">(TODAY()-'2. Inputs'!K618)/365</f>
        <v>124.95616438356164</v>
      </c>
      <c r="J618" s="1" t="str">
        <f>IF(ISBLANK('2. Inputs'!K618),"n/a",IF(I618&lt;=5,"5 or less",IF(AND(I618&gt;5,I618&lt;=10),"&gt; 5 and &lt;= 10",IF(AND(I618&gt;10,I618&lt;=15),"&gt; 10 and &lt;=15",IF(I618&gt;15,"More than 15","")))))</f>
        <v>n/a</v>
      </c>
      <c r="K618" s="68"/>
      <c r="L618" s="68"/>
    </row>
    <row r="619" spans="1:12" x14ac:dyDescent="0.35">
      <c r="A619" s="1">
        <f>'2. Inputs'!A619</f>
        <v>0</v>
      </c>
      <c r="B619" s="1">
        <f>IF('3. Results'!$C$4="Yes",'2. Inputs'!B619,IF(D619="Yes","",'2. Inputs'!B619))</f>
        <v>0</v>
      </c>
      <c r="C619" s="61" t="b">
        <f t="shared" si="9"/>
        <v>0</v>
      </c>
      <c r="D619" s="61">
        <f>'2. Inputs'!L619</f>
        <v>0</v>
      </c>
      <c r="E619" s="67" t="e">
        <f>IF('2. Inputs'!E619="Hourly rate",'2. Inputs'!H619,'2. Inputs'!G619/52/'2. Inputs'!F619)</f>
        <v>#DIV/0!</v>
      </c>
      <c r="F619" s="63" t="str">
        <f>IF(AND('2. Inputs'!G619=0,'2. Inputs'!H619=0),"",IF('2. Inputs'!E619&lt;&gt;"Hourly rate",'2. Inputs'!G619/('2. Inputs'!F619/'2. Inputs'!$B$3),'2. Inputs'!H619*'2. Inputs'!$B$3*52))</f>
        <v/>
      </c>
      <c r="G619" s="63">
        <f>'2. Inputs'!I619+'2. Inputs'!J619</f>
        <v>0</v>
      </c>
      <c r="H619" s="65" t="e">
        <f>IF('2. Inputs'!D619&gt;0,'2. Inputs'!D619,Calculations!G619+Calculations!F619)</f>
        <v>#VALUE!</v>
      </c>
      <c r="I619" s="66">
        <f ca="1">(TODAY()-'2. Inputs'!K619)/365</f>
        <v>124.95616438356164</v>
      </c>
      <c r="J619" s="1" t="str">
        <f>IF(ISBLANK('2. Inputs'!K619),"n/a",IF(I619&lt;=5,"5 or less",IF(AND(I619&gt;5,I619&lt;=10),"&gt; 5 and &lt;= 10",IF(AND(I619&gt;10,I619&lt;=15),"&gt; 10 and &lt;=15",IF(I619&gt;15,"More than 15","")))))</f>
        <v>n/a</v>
      </c>
      <c r="K619" s="68"/>
      <c r="L619" s="68"/>
    </row>
    <row r="620" spans="1:12" x14ac:dyDescent="0.35">
      <c r="A620" s="1">
        <f>'2. Inputs'!A620</f>
        <v>0</v>
      </c>
      <c r="B620" s="1">
        <f>IF('3. Results'!$C$4="Yes",'2. Inputs'!B620,IF(D620="Yes","",'2. Inputs'!B620))</f>
        <v>0</v>
      </c>
      <c r="C620" s="61" t="b">
        <f t="shared" si="9"/>
        <v>0</v>
      </c>
      <c r="D620" s="61">
        <f>'2. Inputs'!L620</f>
        <v>0</v>
      </c>
      <c r="E620" s="67" t="e">
        <f>IF('2. Inputs'!E620="Hourly rate",'2. Inputs'!H620,'2. Inputs'!G620/52/'2. Inputs'!F620)</f>
        <v>#DIV/0!</v>
      </c>
      <c r="F620" s="63" t="str">
        <f>IF(AND('2. Inputs'!G620=0,'2. Inputs'!H620=0),"",IF('2. Inputs'!E620&lt;&gt;"Hourly rate",'2. Inputs'!G620/('2. Inputs'!F620/'2. Inputs'!$B$3),'2. Inputs'!H620*'2. Inputs'!$B$3*52))</f>
        <v/>
      </c>
      <c r="G620" s="63">
        <f>'2. Inputs'!I620+'2. Inputs'!J620</f>
        <v>0</v>
      </c>
      <c r="H620" s="65" t="e">
        <f>IF('2. Inputs'!D620&gt;0,'2. Inputs'!D620,Calculations!G620+Calculations!F620)</f>
        <v>#VALUE!</v>
      </c>
      <c r="I620" s="66">
        <f ca="1">(TODAY()-'2. Inputs'!K620)/365</f>
        <v>124.95616438356164</v>
      </c>
      <c r="J620" s="1" t="str">
        <f>IF(ISBLANK('2. Inputs'!K620),"n/a",IF(I620&lt;=5,"5 or less",IF(AND(I620&gt;5,I620&lt;=10),"&gt; 5 and &lt;= 10",IF(AND(I620&gt;10,I620&lt;=15),"&gt; 10 and &lt;=15",IF(I620&gt;15,"More than 15","")))))</f>
        <v>n/a</v>
      </c>
      <c r="K620" s="68"/>
      <c r="L620" s="68"/>
    </row>
    <row r="621" spans="1:12" x14ac:dyDescent="0.35">
      <c r="A621" s="1">
        <f>'2. Inputs'!A621</f>
        <v>0</v>
      </c>
      <c r="B621" s="1">
        <f>IF('3. Results'!$C$4="Yes",'2. Inputs'!B621,IF(D621="Yes","",'2. Inputs'!B621))</f>
        <v>0</v>
      </c>
      <c r="C621" s="61" t="b">
        <f t="shared" si="9"/>
        <v>0</v>
      </c>
      <c r="D621" s="61">
        <f>'2. Inputs'!L621</f>
        <v>0</v>
      </c>
      <c r="E621" s="67" t="e">
        <f>IF('2. Inputs'!E621="Hourly rate",'2. Inputs'!H621,'2. Inputs'!G621/52/'2. Inputs'!F621)</f>
        <v>#DIV/0!</v>
      </c>
      <c r="F621" s="63" t="str">
        <f>IF(AND('2. Inputs'!G621=0,'2. Inputs'!H621=0),"",IF('2. Inputs'!E621&lt;&gt;"Hourly rate",'2. Inputs'!G621/('2. Inputs'!F621/'2. Inputs'!$B$3),'2. Inputs'!H621*'2. Inputs'!$B$3*52))</f>
        <v/>
      </c>
      <c r="G621" s="63">
        <f>'2. Inputs'!I621+'2. Inputs'!J621</f>
        <v>0</v>
      </c>
      <c r="H621" s="65" t="e">
        <f>IF('2. Inputs'!D621&gt;0,'2. Inputs'!D621,Calculations!G621+Calculations!F621)</f>
        <v>#VALUE!</v>
      </c>
      <c r="I621" s="66">
        <f ca="1">(TODAY()-'2. Inputs'!K621)/365</f>
        <v>124.95616438356164</v>
      </c>
      <c r="J621" s="1" t="str">
        <f>IF(ISBLANK('2. Inputs'!K621),"n/a",IF(I621&lt;=5,"5 or less",IF(AND(I621&gt;5,I621&lt;=10),"&gt; 5 and &lt;= 10",IF(AND(I621&gt;10,I621&lt;=15),"&gt; 10 and &lt;=15",IF(I621&gt;15,"More than 15","")))))</f>
        <v>n/a</v>
      </c>
      <c r="K621" s="68"/>
      <c r="L621" s="68"/>
    </row>
    <row r="622" spans="1:12" x14ac:dyDescent="0.35">
      <c r="A622" s="1">
        <f>'2. Inputs'!A622</f>
        <v>0</v>
      </c>
      <c r="B622" s="1">
        <f>IF('3. Results'!$C$4="Yes",'2. Inputs'!B622,IF(D622="Yes","",'2. Inputs'!B622))</f>
        <v>0</v>
      </c>
      <c r="C622" s="61" t="b">
        <f t="shared" si="9"/>
        <v>0</v>
      </c>
      <c r="D622" s="61">
        <f>'2. Inputs'!L622</f>
        <v>0</v>
      </c>
      <c r="E622" s="67" t="e">
        <f>IF('2. Inputs'!E622="Hourly rate",'2. Inputs'!H622,'2. Inputs'!G622/52/'2. Inputs'!F622)</f>
        <v>#DIV/0!</v>
      </c>
      <c r="F622" s="63" t="str">
        <f>IF(AND('2. Inputs'!G622=0,'2. Inputs'!H622=0),"",IF('2. Inputs'!E622&lt;&gt;"Hourly rate",'2. Inputs'!G622/('2. Inputs'!F622/'2. Inputs'!$B$3),'2. Inputs'!H622*'2. Inputs'!$B$3*52))</f>
        <v/>
      </c>
      <c r="G622" s="63">
        <f>'2. Inputs'!I622+'2. Inputs'!J622</f>
        <v>0</v>
      </c>
      <c r="H622" s="65" t="e">
        <f>IF('2. Inputs'!D622&gt;0,'2. Inputs'!D622,Calculations!G622+Calculations!F622)</f>
        <v>#VALUE!</v>
      </c>
      <c r="I622" s="66">
        <f ca="1">(TODAY()-'2. Inputs'!K622)/365</f>
        <v>124.95616438356164</v>
      </c>
      <c r="J622" s="1" t="str">
        <f>IF(ISBLANK('2. Inputs'!K622),"n/a",IF(I622&lt;=5,"5 or less",IF(AND(I622&gt;5,I622&lt;=10),"&gt; 5 and &lt;= 10",IF(AND(I622&gt;10,I622&lt;=15),"&gt; 10 and &lt;=15",IF(I622&gt;15,"More than 15","")))))</f>
        <v>n/a</v>
      </c>
      <c r="K622" s="68"/>
      <c r="L622" s="68"/>
    </row>
    <row r="623" spans="1:12" x14ac:dyDescent="0.35">
      <c r="A623" s="1">
        <f>'2. Inputs'!A623</f>
        <v>0</v>
      </c>
      <c r="B623" s="1">
        <f>IF('3. Results'!$C$4="Yes",'2. Inputs'!B623,IF(D623="Yes","",'2. Inputs'!B623))</f>
        <v>0</v>
      </c>
      <c r="C623" s="61" t="b">
        <f t="shared" si="9"/>
        <v>0</v>
      </c>
      <c r="D623" s="61">
        <f>'2. Inputs'!L623</f>
        <v>0</v>
      </c>
      <c r="E623" s="67" t="e">
        <f>IF('2. Inputs'!E623="Hourly rate",'2. Inputs'!H623,'2. Inputs'!G623/52/'2. Inputs'!F623)</f>
        <v>#DIV/0!</v>
      </c>
      <c r="F623" s="63" t="str">
        <f>IF(AND('2. Inputs'!G623=0,'2. Inputs'!H623=0),"",IF('2. Inputs'!E623&lt;&gt;"Hourly rate",'2. Inputs'!G623/('2. Inputs'!F623/'2. Inputs'!$B$3),'2. Inputs'!H623*'2. Inputs'!$B$3*52))</f>
        <v/>
      </c>
      <c r="G623" s="63">
        <f>'2. Inputs'!I623+'2. Inputs'!J623</f>
        <v>0</v>
      </c>
      <c r="H623" s="65" t="e">
        <f>IF('2. Inputs'!D623&gt;0,'2. Inputs'!D623,Calculations!G623+Calculations!F623)</f>
        <v>#VALUE!</v>
      </c>
      <c r="I623" s="66">
        <f ca="1">(TODAY()-'2. Inputs'!K623)/365</f>
        <v>124.95616438356164</v>
      </c>
      <c r="J623" s="1" t="str">
        <f>IF(ISBLANK('2. Inputs'!K623),"n/a",IF(I623&lt;=5,"5 or less",IF(AND(I623&gt;5,I623&lt;=10),"&gt; 5 and &lt;= 10",IF(AND(I623&gt;10,I623&lt;=15),"&gt; 10 and &lt;=15",IF(I623&gt;15,"More than 15","")))))</f>
        <v>n/a</v>
      </c>
      <c r="K623" s="68"/>
      <c r="L623" s="68"/>
    </row>
    <row r="624" spans="1:12" x14ac:dyDescent="0.35">
      <c r="A624" s="1">
        <f>'2. Inputs'!A624</f>
        <v>0</v>
      </c>
      <c r="B624" s="1">
        <f>IF('3. Results'!$C$4="Yes",'2. Inputs'!B624,IF(D624="Yes","",'2. Inputs'!B624))</f>
        <v>0</v>
      </c>
      <c r="C624" s="61" t="b">
        <f t="shared" si="9"/>
        <v>0</v>
      </c>
      <c r="D624" s="61">
        <f>'2. Inputs'!L624</f>
        <v>0</v>
      </c>
      <c r="E624" s="67" t="e">
        <f>IF('2. Inputs'!E624="Hourly rate",'2. Inputs'!H624,'2. Inputs'!G624/52/'2. Inputs'!F624)</f>
        <v>#DIV/0!</v>
      </c>
      <c r="F624" s="63" t="str">
        <f>IF(AND('2. Inputs'!G624=0,'2. Inputs'!H624=0),"",IF('2. Inputs'!E624&lt;&gt;"Hourly rate",'2. Inputs'!G624/('2. Inputs'!F624/'2. Inputs'!$B$3),'2. Inputs'!H624*'2. Inputs'!$B$3*52))</f>
        <v/>
      </c>
      <c r="G624" s="63">
        <f>'2. Inputs'!I624+'2. Inputs'!J624</f>
        <v>0</v>
      </c>
      <c r="H624" s="65" t="e">
        <f>IF('2. Inputs'!D624&gt;0,'2. Inputs'!D624,Calculations!G624+Calculations!F624)</f>
        <v>#VALUE!</v>
      </c>
      <c r="I624" s="66">
        <f ca="1">(TODAY()-'2. Inputs'!K624)/365</f>
        <v>124.95616438356164</v>
      </c>
      <c r="J624" s="1" t="str">
        <f>IF(ISBLANK('2. Inputs'!K624),"n/a",IF(I624&lt;=5,"5 or less",IF(AND(I624&gt;5,I624&lt;=10),"&gt; 5 and &lt;= 10",IF(AND(I624&gt;10,I624&lt;=15),"&gt; 10 and &lt;=15",IF(I624&gt;15,"More than 15","")))))</f>
        <v>n/a</v>
      </c>
      <c r="K624" s="68"/>
      <c r="L624" s="68"/>
    </row>
    <row r="625" spans="1:12" x14ac:dyDescent="0.35">
      <c r="A625" s="1">
        <f>'2. Inputs'!A625</f>
        <v>0</v>
      </c>
      <c r="B625" s="1">
        <f>IF('3. Results'!$C$4="Yes",'2. Inputs'!B625,IF(D625="Yes","",'2. Inputs'!B625))</f>
        <v>0</v>
      </c>
      <c r="C625" s="61" t="b">
        <f t="shared" si="9"/>
        <v>0</v>
      </c>
      <c r="D625" s="61">
        <f>'2. Inputs'!L625</f>
        <v>0</v>
      </c>
      <c r="E625" s="67" t="e">
        <f>IF('2. Inputs'!E625="Hourly rate",'2. Inputs'!H625,'2. Inputs'!G625/52/'2. Inputs'!F625)</f>
        <v>#DIV/0!</v>
      </c>
      <c r="F625" s="63" t="str">
        <f>IF(AND('2. Inputs'!G625=0,'2. Inputs'!H625=0),"",IF('2. Inputs'!E625&lt;&gt;"Hourly rate",'2. Inputs'!G625/('2. Inputs'!F625/'2. Inputs'!$B$3),'2. Inputs'!H625*'2. Inputs'!$B$3*52))</f>
        <v/>
      </c>
      <c r="G625" s="63">
        <f>'2. Inputs'!I625+'2. Inputs'!J625</f>
        <v>0</v>
      </c>
      <c r="H625" s="65" t="e">
        <f>IF('2. Inputs'!D625&gt;0,'2. Inputs'!D625,Calculations!G625+Calculations!F625)</f>
        <v>#VALUE!</v>
      </c>
      <c r="I625" s="66">
        <f ca="1">(TODAY()-'2. Inputs'!K625)/365</f>
        <v>124.95616438356164</v>
      </c>
      <c r="J625" s="1" t="str">
        <f>IF(ISBLANK('2. Inputs'!K625),"n/a",IF(I625&lt;=5,"5 or less",IF(AND(I625&gt;5,I625&lt;=10),"&gt; 5 and &lt;= 10",IF(AND(I625&gt;10,I625&lt;=15),"&gt; 10 and &lt;=15",IF(I625&gt;15,"More than 15","")))))</f>
        <v>n/a</v>
      </c>
      <c r="K625" s="68"/>
      <c r="L625" s="68"/>
    </row>
    <row r="626" spans="1:12" x14ac:dyDescent="0.35">
      <c r="A626" s="1">
        <f>'2. Inputs'!A626</f>
        <v>0</v>
      </c>
      <c r="B626" s="1">
        <f>IF('3. Results'!$C$4="Yes",'2. Inputs'!B626,IF(D626="Yes","",'2. Inputs'!B626))</f>
        <v>0</v>
      </c>
      <c r="C626" s="61" t="b">
        <f t="shared" si="9"/>
        <v>0</v>
      </c>
      <c r="D626" s="61">
        <f>'2. Inputs'!L626</f>
        <v>0</v>
      </c>
      <c r="E626" s="67" t="e">
        <f>IF('2. Inputs'!E626="Hourly rate",'2. Inputs'!H626,'2. Inputs'!G626/52/'2. Inputs'!F626)</f>
        <v>#DIV/0!</v>
      </c>
      <c r="F626" s="63" t="str">
        <f>IF(AND('2. Inputs'!G626=0,'2. Inputs'!H626=0),"",IF('2. Inputs'!E626&lt;&gt;"Hourly rate",'2. Inputs'!G626/('2. Inputs'!F626/'2. Inputs'!$B$3),'2. Inputs'!H626*'2. Inputs'!$B$3*52))</f>
        <v/>
      </c>
      <c r="G626" s="63">
        <f>'2. Inputs'!I626+'2. Inputs'!J626</f>
        <v>0</v>
      </c>
      <c r="H626" s="65" t="e">
        <f>IF('2. Inputs'!D626&gt;0,'2. Inputs'!D626,Calculations!G626+Calculations!F626)</f>
        <v>#VALUE!</v>
      </c>
      <c r="I626" s="66">
        <f ca="1">(TODAY()-'2. Inputs'!K626)/365</f>
        <v>124.95616438356164</v>
      </c>
      <c r="J626" s="1" t="str">
        <f>IF(ISBLANK('2. Inputs'!K626),"n/a",IF(I626&lt;=5,"5 or less",IF(AND(I626&gt;5,I626&lt;=10),"&gt; 5 and &lt;= 10",IF(AND(I626&gt;10,I626&lt;=15),"&gt; 10 and &lt;=15",IF(I626&gt;15,"More than 15","")))))</f>
        <v>n/a</v>
      </c>
      <c r="K626" s="68"/>
      <c r="L626" s="68"/>
    </row>
    <row r="627" spans="1:12" x14ac:dyDescent="0.35">
      <c r="A627" s="1">
        <f>'2. Inputs'!A627</f>
        <v>0</v>
      </c>
      <c r="B627" s="1">
        <f>IF('3. Results'!$C$4="Yes",'2. Inputs'!B627,IF(D627="Yes","",'2. Inputs'!B627))</f>
        <v>0</v>
      </c>
      <c r="C627" s="61" t="b">
        <f t="shared" si="9"/>
        <v>0</v>
      </c>
      <c r="D627" s="61">
        <f>'2. Inputs'!L627</f>
        <v>0</v>
      </c>
      <c r="E627" s="67" t="e">
        <f>IF('2. Inputs'!E627="Hourly rate",'2. Inputs'!H627,'2. Inputs'!G627/52/'2. Inputs'!F627)</f>
        <v>#DIV/0!</v>
      </c>
      <c r="F627" s="63" t="str">
        <f>IF(AND('2. Inputs'!G627=0,'2. Inputs'!H627=0),"",IF('2. Inputs'!E627&lt;&gt;"Hourly rate",'2. Inputs'!G627/('2. Inputs'!F627/'2. Inputs'!$B$3),'2. Inputs'!H627*'2. Inputs'!$B$3*52))</f>
        <v/>
      </c>
      <c r="G627" s="63">
        <f>'2. Inputs'!I627+'2. Inputs'!J627</f>
        <v>0</v>
      </c>
      <c r="H627" s="65" t="e">
        <f>IF('2. Inputs'!D627&gt;0,'2. Inputs'!D627,Calculations!G627+Calculations!F627)</f>
        <v>#VALUE!</v>
      </c>
      <c r="I627" s="66">
        <f ca="1">(TODAY()-'2. Inputs'!K627)/365</f>
        <v>124.95616438356164</v>
      </c>
      <c r="J627" s="1" t="str">
        <f>IF(ISBLANK('2. Inputs'!K627),"n/a",IF(I627&lt;=5,"5 or less",IF(AND(I627&gt;5,I627&lt;=10),"&gt; 5 and &lt;= 10",IF(AND(I627&gt;10,I627&lt;=15),"&gt; 10 and &lt;=15",IF(I627&gt;15,"More than 15","")))))</f>
        <v>n/a</v>
      </c>
      <c r="K627" s="68"/>
      <c r="L627" s="68"/>
    </row>
    <row r="628" spans="1:12" x14ac:dyDescent="0.35">
      <c r="A628" s="1">
        <f>'2. Inputs'!A628</f>
        <v>0</v>
      </c>
      <c r="B628" s="1">
        <f>IF('3. Results'!$C$4="Yes",'2. Inputs'!B628,IF(D628="Yes","",'2. Inputs'!B628))</f>
        <v>0</v>
      </c>
      <c r="C628" s="61" t="b">
        <f t="shared" si="9"/>
        <v>0</v>
      </c>
      <c r="D628" s="61">
        <f>'2. Inputs'!L628</f>
        <v>0</v>
      </c>
      <c r="E628" s="67" t="e">
        <f>IF('2. Inputs'!E628="Hourly rate",'2. Inputs'!H628,'2. Inputs'!G628/52/'2. Inputs'!F628)</f>
        <v>#DIV/0!</v>
      </c>
      <c r="F628" s="63" t="str">
        <f>IF(AND('2. Inputs'!G628=0,'2. Inputs'!H628=0),"",IF('2. Inputs'!E628&lt;&gt;"Hourly rate",'2. Inputs'!G628/('2. Inputs'!F628/'2. Inputs'!$B$3),'2. Inputs'!H628*'2. Inputs'!$B$3*52))</f>
        <v/>
      </c>
      <c r="G628" s="63">
        <f>'2. Inputs'!I628+'2. Inputs'!J628</f>
        <v>0</v>
      </c>
      <c r="H628" s="65" t="e">
        <f>IF('2. Inputs'!D628&gt;0,'2. Inputs'!D628,Calculations!G628+Calculations!F628)</f>
        <v>#VALUE!</v>
      </c>
      <c r="I628" s="66">
        <f ca="1">(TODAY()-'2. Inputs'!K628)/365</f>
        <v>124.95616438356164</v>
      </c>
      <c r="J628" s="1" t="str">
        <f>IF(ISBLANK('2. Inputs'!K628),"n/a",IF(I628&lt;=5,"5 or less",IF(AND(I628&gt;5,I628&lt;=10),"&gt; 5 and &lt;= 10",IF(AND(I628&gt;10,I628&lt;=15),"&gt; 10 and &lt;=15",IF(I628&gt;15,"More than 15","")))))</f>
        <v>n/a</v>
      </c>
      <c r="K628" s="68"/>
      <c r="L628" s="68"/>
    </row>
    <row r="629" spans="1:12" x14ac:dyDescent="0.35">
      <c r="A629" s="1">
        <f>'2. Inputs'!A629</f>
        <v>0</v>
      </c>
      <c r="B629" s="1">
        <f>IF('3. Results'!$C$4="Yes",'2. Inputs'!B629,IF(D629="Yes","",'2. Inputs'!B629))</f>
        <v>0</v>
      </c>
      <c r="C629" s="61" t="b">
        <f t="shared" si="9"/>
        <v>0</v>
      </c>
      <c r="D629" s="61">
        <f>'2. Inputs'!L629</f>
        <v>0</v>
      </c>
      <c r="E629" s="67" t="e">
        <f>IF('2. Inputs'!E629="Hourly rate",'2. Inputs'!H629,'2. Inputs'!G629/52/'2. Inputs'!F629)</f>
        <v>#DIV/0!</v>
      </c>
      <c r="F629" s="63" t="str">
        <f>IF(AND('2. Inputs'!G629=0,'2. Inputs'!H629=0),"",IF('2. Inputs'!E629&lt;&gt;"Hourly rate",'2. Inputs'!G629/('2. Inputs'!F629/'2. Inputs'!$B$3),'2. Inputs'!H629*'2. Inputs'!$B$3*52))</f>
        <v/>
      </c>
      <c r="G629" s="63">
        <f>'2. Inputs'!I629+'2. Inputs'!J629</f>
        <v>0</v>
      </c>
      <c r="H629" s="65" t="e">
        <f>IF('2. Inputs'!D629&gt;0,'2. Inputs'!D629,Calculations!G629+Calculations!F629)</f>
        <v>#VALUE!</v>
      </c>
      <c r="I629" s="66">
        <f ca="1">(TODAY()-'2. Inputs'!K629)/365</f>
        <v>124.95616438356164</v>
      </c>
      <c r="J629" s="1" t="str">
        <f>IF(ISBLANK('2. Inputs'!K629),"n/a",IF(I629&lt;=5,"5 or less",IF(AND(I629&gt;5,I629&lt;=10),"&gt; 5 and &lt;= 10",IF(AND(I629&gt;10,I629&lt;=15),"&gt; 10 and &lt;=15",IF(I629&gt;15,"More than 15","")))))</f>
        <v>n/a</v>
      </c>
      <c r="K629" s="68"/>
      <c r="L629" s="68"/>
    </row>
    <row r="630" spans="1:12" x14ac:dyDescent="0.35">
      <c r="A630" s="1">
        <f>'2. Inputs'!A630</f>
        <v>0</v>
      </c>
      <c r="B630" s="1">
        <f>IF('3. Results'!$C$4="Yes",'2. Inputs'!B630,IF(D630="Yes","",'2. Inputs'!B630))</f>
        <v>0</v>
      </c>
      <c r="C630" s="61" t="b">
        <f t="shared" si="9"/>
        <v>0</v>
      </c>
      <c r="D630" s="61">
        <f>'2. Inputs'!L630</f>
        <v>0</v>
      </c>
      <c r="E630" s="67" t="e">
        <f>IF('2. Inputs'!E630="Hourly rate",'2. Inputs'!H630,'2. Inputs'!G630/52/'2. Inputs'!F630)</f>
        <v>#DIV/0!</v>
      </c>
      <c r="F630" s="63" t="str">
        <f>IF(AND('2. Inputs'!G630=0,'2. Inputs'!H630=0),"",IF('2. Inputs'!E630&lt;&gt;"Hourly rate",'2. Inputs'!G630/('2. Inputs'!F630/'2. Inputs'!$B$3),'2. Inputs'!H630*'2. Inputs'!$B$3*52))</f>
        <v/>
      </c>
      <c r="G630" s="63">
        <f>'2. Inputs'!I630+'2. Inputs'!J630</f>
        <v>0</v>
      </c>
      <c r="H630" s="65" t="e">
        <f>IF('2. Inputs'!D630&gt;0,'2. Inputs'!D630,Calculations!G630+Calculations!F630)</f>
        <v>#VALUE!</v>
      </c>
      <c r="I630" s="66">
        <f ca="1">(TODAY()-'2. Inputs'!K630)/365</f>
        <v>124.95616438356164</v>
      </c>
      <c r="J630" s="1" t="str">
        <f>IF(ISBLANK('2. Inputs'!K630),"n/a",IF(I630&lt;=5,"5 or less",IF(AND(I630&gt;5,I630&lt;=10),"&gt; 5 and &lt;= 10",IF(AND(I630&gt;10,I630&lt;=15),"&gt; 10 and &lt;=15",IF(I630&gt;15,"More than 15","")))))</f>
        <v>n/a</v>
      </c>
      <c r="K630" s="68"/>
      <c r="L630" s="68"/>
    </row>
    <row r="631" spans="1:12" x14ac:dyDescent="0.35">
      <c r="A631" s="1">
        <f>'2. Inputs'!A631</f>
        <v>0</v>
      </c>
      <c r="B631" s="1">
        <f>IF('3. Results'!$C$4="Yes",'2. Inputs'!B631,IF(D631="Yes","",'2. Inputs'!B631))</f>
        <v>0</v>
      </c>
      <c r="C631" s="61" t="b">
        <f t="shared" si="9"/>
        <v>0</v>
      </c>
      <c r="D631" s="61">
        <f>'2. Inputs'!L631</f>
        <v>0</v>
      </c>
      <c r="E631" s="67" t="e">
        <f>IF('2. Inputs'!E631="Hourly rate",'2. Inputs'!H631,'2. Inputs'!G631/52/'2. Inputs'!F631)</f>
        <v>#DIV/0!</v>
      </c>
      <c r="F631" s="63" t="str">
        <f>IF(AND('2. Inputs'!G631=0,'2. Inputs'!H631=0),"",IF('2. Inputs'!E631&lt;&gt;"Hourly rate",'2. Inputs'!G631/('2. Inputs'!F631/'2. Inputs'!$B$3),'2. Inputs'!H631*'2. Inputs'!$B$3*52))</f>
        <v/>
      </c>
      <c r="G631" s="63">
        <f>'2. Inputs'!I631+'2. Inputs'!J631</f>
        <v>0</v>
      </c>
      <c r="H631" s="65" t="e">
        <f>IF('2. Inputs'!D631&gt;0,'2. Inputs'!D631,Calculations!G631+Calculations!F631)</f>
        <v>#VALUE!</v>
      </c>
      <c r="I631" s="66">
        <f ca="1">(TODAY()-'2. Inputs'!K631)/365</f>
        <v>124.95616438356164</v>
      </c>
      <c r="J631" s="1" t="str">
        <f>IF(ISBLANK('2. Inputs'!K631),"n/a",IF(I631&lt;=5,"5 or less",IF(AND(I631&gt;5,I631&lt;=10),"&gt; 5 and &lt;= 10",IF(AND(I631&gt;10,I631&lt;=15),"&gt; 10 and &lt;=15",IF(I631&gt;15,"More than 15","")))))</f>
        <v>n/a</v>
      </c>
      <c r="K631" s="68"/>
      <c r="L631" s="68"/>
    </row>
    <row r="632" spans="1:12" x14ac:dyDescent="0.35">
      <c r="A632" s="1">
        <f>'2. Inputs'!A632</f>
        <v>0</v>
      </c>
      <c r="B632" s="1">
        <f>IF('3. Results'!$C$4="Yes",'2. Inputs'!B632,IF(D632="Yes","",'2. Inputs'!B632))</f>
        <v>0</v>
      </c>
      <c r="C632" s="61" t="b">
        <f t="shared" si="9"/>
        <v>0</v>
      </c>
      <c r="D632" s="61">
        <f>'2. Inputs'!L632</f>
        <v>0</v>
      </c>
      <c r="E632" s="67" t="e">
        <f>IF('2. Inputs'!E632="Hourly rate",'2. Inputs'!H632,'2. Inputs'!G632/52/'2. Inputs'!F632)</f>
        <v>#DIV/0!</v>
      </c>
      <c r="F632" s="63" t="str">
        <f>IF(AND('2. Inputs'!G632=0,'2. Inputs'!H632=0),"",IF('2. Inputs'!E632&lt;&gt;"Hourly rate",'2. Inputs'!G632/('2. Inputs'!F632/'2. Inputs'!$B$3),'2. Inputs'!H632*'2. Inputs'!$B$3*52))</f>
        <v/>
      </c>
      <c r="G632" s="63">
        <f>'2. Inputs'!I632+'2. Inputs'!J632</f>
        <v>0</v>
      </c>
      <c r="H632" s="65" t="e">
        <f>IF('2. Inputs'!D632&gt;0,'2. Inputs'!D632,Calculations!G632+Calculations!F632)</f>
        <v>#VALUE!</v>
      </c>
      <c r="I632" s="66">
        <f ca="1">(TODAY()-'2. Inputs'!K632)/365</f>
        <v>124.95616438356164</v>
      </c>
      <c r="J632" s="1" t="str">
        <f>IF(ISBLANK('2. Inputs'!K632),"n/a",IF(I632&lt;=5,"5 or less",IF(AND(I632&gt;5,I632&lt;=10),"&gt; 5 and &lt;= 10",IF(AND(I632&gt;10,I632&lt;=15),"&gt; 10 and &lt;=15",IF(I632&gt;15,"More than 15","")))))</f>
        <v>n/a</v>
      </c>
      <c r="K632" s="68"/>
      <c r="L632" s="68"/>
    </row>
    <row r="633" spans="1:12" x14ac:dyDescent="0.35">
      <c r="A633" s="1">
        <f>'2. Inputs'!A633</f>
        <v>0</v>
      </c>
      <c r="B633" s="1">
        <f>IF('3. Results'!$C$4="Yes",'2. Inputs'!B633,IF(D633="Yes","",'2. Inputs'!B633))</f>
        <v>0</v>
      </c>
      <c r="C633" s="61" t="b">
        <f t="shared" si="9"/>
        <v>0</v>
      </c>
      <c r="D633" s="61">
        <f>'2. Inputs'!L633</f>
        <v>0</v>
      </c>
      <c r="E633" s="67" t="e">
        <f>IF('2. Inputs'!E633="Hourly rate",'2. Inputs'!H633,'2. Inputs'!G633/52/'2. Inputs'!F633)</f>
        <v>#DIV/0!</v>
      </c>
      <c r="F633" s="63" t="str">
        <f>IF(AND('2. Inputs'!G633=0,'2. Inputs'!H633=0),"",IF('2. Inputs'!E633&lt;&gt;"Hourly rate",'2. Inputs'!G633/('2. Inputs'!F633/'2. Inputs'!$B$3),'2. Inputs'!H633*'2. Inputs'!$B$3*52))</f>
        <v/>
      </c>
      <c r="G633" s="63">
        <f>'2. Inputs'!I633+'2. Inputs'!J633</f>
        <v>0</v>
      </c>
      <c r="H633" s="65" t="e">
        <f>IF('2. Inputs'!D633&gt;0,'2. Inputs'!D633,Calculations!G633+Calculations!F633)</f>
        <v>#VALUE!</v>
      </c>
      <c r="I633" s="66">
        <f ca="1">(TODAY()-'2. Inputs'!K633)/365</f>
        <v>124.95616438356164</v>
      </c>
      <c r="J633" s="1" t="str">
        <f>IF(ISBLANK('2. Inputs'!K633),"n/a",IF(I633&lt;=5,"5 or less",IF(AND(I633&gt;5,I633&lt;=10),"&gt; 5 and &lt;= 10",IF(AND(I633&gt;10,I633&lt;=15),"&gt; 10 and &lt;=15",IF(I633&gt;15,"More than 15","")))))</f>
        <v>n/a</v>
      </c>
      <c r="K633" s="68"/>
      <c r="L633" s="68"/>
    </row>
    <row r="634" spans="1:12" x14ac:dyDescent="0.35">
      <c r="A634" s="1">
        <f>'2. Inputs'!A634</f>
        <v>0</v>
      </c>
      <c r="B634" s="1">
        <f>IF('3. Results'!$C$4="Yes",'2. Inputs'!B634,IF(D634="Yes","",'2. Inputs'!B634))</f>
        <v>0</v>
      </c>
      <c r="C634" s="61" t="b">
        <f t="shared" si="9"/>
        <v>0</v>
      </c>
      <c r="D634" s="61">
        <f>'2. Inputs'!L634</f>
        <v>0</v>
      </c>
      <c r="E634" s="67" t="e">
        <f>IF('2. Inputs'!E634="Hourly rate",'2. Inputs'!H634,'2. Inputs'!G634/52/'2. Inputs'!F634)</f>
        <v>#DIV/0!</v>
      </c>
      <c r="F634" s="63" t="str">
        <f>IF(AND('2. Inputs'!G634=0,'2. Inputs'!H634=0),"",IF('2. Inputs'!E634&lt;&gt;"Hourly rate",'2. Inputs'!G634/('2. Inputs'!F634/'2. Inputs'!$B$3),'2. Inputs'!H634*'2. Inputs'!$B$3*52))</f>
        <v/>
      </c>
      <c r="G634" s="63">
        <f>'2. Inputs'!I634+'2. Inputs'!J634</f>
        <v>0</v>
      </c>
      <c r="H634" s="65" t="e">
        <f>IF('2. Inputs'!D634&gt;0,'2. Inputs'!D634,Calculations!G634+Calculations!F634)</f>
        <v>#VALUE!</v>
      </c>
      <c r="I634" s="66">
        <f ca="1">(TODAY()-'2. Inputs'!K634)/365</f>
        <v>124.95616438356164</v>
      </c>
      <c r="J634" s="1" t="str">
        <f>IF(ISBLANK('2. Inputs'!K634),"n/a",IF(I634&lt;=5,"5 or less",IF(AND(I634&gt;5,I634&lt;=10),"&gt; 5 and &lt;= 10",IF(AND(I634&gt;10,I634&lt;=15),"&gt; 10 and &lt;=15",IF(I634&gt;15,"More than 15","")))))</f>
        <v>n/a</v>
      </c>
      <c r="K634" s="68"/>
      <c r="L634" s="68"/>
    </row>
    <row r="635" spans="1:12" x14ac:dyDescent="0.35">
      <c r="A635" s="1">
        <f>'2. Inputs'!A635</f>
        <v>0</v>
      </c>
      <c r="B635" s="1">
        <f>IF('3. Results'!$C$4="Yes",'2. Inputs'!B635,IF(D635="Yes","",'2. Inputs'!B635))</f>
        <v>0</v>
      </c>
      <c r="C635" s="61" t="b">
        <f t="shared" si="9"/>
        <v>0</v>
      </c>
      <c r="D635" s="61">
        <f>'2. Inputs'!L635</f>
        <v>0</v>
      </c>
      <c r="E635" s="67" t="e">
        <f>IF('2. Inputs'!E635="Hourly rate",'2. Inputs'!H635,'2. Inputs'!G635/52/'2. Inputs'!F635)</f>
        <v>#DIV/0!</v>
      </c>
      <c r="F635" s="63" t="str">
        <f>IF(AND('2. Inputs'!G635=0,'2. Inputs'!H635=0),"",IF('2. Inputs'!E635&lt;&gt;"Hourly rate",'2. Inputs'!G635/('2. Inputs'!F635/'2. Inputs'!$B$3),'2. Inputs'!H635*'2. Inputs'!$B$3*52))</f>
        <v/>
      </c>
      <c r="G635" s="63">
        <f>'2. Inputs'!I635+'2. Inputs'!J635</f>
        <v>0</v>
      </c>
      <c r="H635" s="65" t="e">
        <f>IF('2. Inputs'!D635&gt;0,'2. Inputs'!D635,Calculations!G635+Calculations!F635)</f>
        <v>#VALUE!</v>
      </c>
      <c r="I635" s="66">
        <f ca="1">(TODAY()-'2. Inputs'!K635)/365</f>
        <v>124.95616438356164</v>
      </c>
      <c r="J635" s="1" t="str">
        <f>IF(ISBLANK('2. Inputs'!K635),"n/a",IF(I635&lt;=5,"5 or less",IF(AND(I635&gt;5,I635&lt;=10),"&gt; 5 and &lt;= 10",IF(AND(I635&gt;10,I635&lt;=15),"&gt; 10 and &lt;=15",IF(I635&gt;15,"More than 15","")))))</f>
        <v>n/a</v>
      </c>
      <c r="K635" s="68"/>
      <c r="L635" s="68"/>
    </row>
    <row r="636" spans="1:12" x14ac:dyDescent="0.35">
      <c r="A636" s="1">
        <f>'2. Inputs'!A636</f>
        <v>0</v>
      </c>
      <c r="B636" s="1">
        <f>IF('3. Results'!$C$4="Yes",'2. Inputs'!B636,IF(D636="Yes","",'2. Inputs'!B636))</f>
        <v>0</v>
      </c>
      <c r="C636" s="61" t="b">
        <f t="shared" si="9"/>
        <v>0</v>
      </c>
      <c r="D636" s="61">
        <f>'2. Inputs'!L636</f>
        <v>0</v>
      </c>
      <c r="E636" s="67" t="e">
        <f>IF('2. Inputs'!E636="Hourly rate",'2. Inputs'!H636,'2. Inputs'!G636/52/'2. Inputs'!F636)</f>
        <v>#DIV/0!</v>
      </c>
      <c r="F636" s="63" t="str">
        <f>IF(AND('2. Inputs'!G636=0,'2. Inputs'!H636=0),"",IF('2. Inputs'!E636&lt;&gt;"Hourly rate",'2. Inputs'!G636/('2. Inputs'!F636/'2. Inputs'!$B$3),'2. Inputs'!H636*'2. Inputs'!$B$3*52))</f>
        <v/>
      </c>
      <c r="G636" s="63">
        <f>'2. Inputs'!I636+'2. Inputs'!J636</f>
        <v>0</v>
      </c>
      <c r="H636" s="65" t="e">
        <f>IF('2. Inputs'!D636&gt;0,'2. Inputs'!D636,Calculations!G636+Calculations!F636)</f>
        <v>#VALUE!</v>
      </c>
      <c r="I636" s="66">
        <f ca="1">(TODAY()-'2. Inputs'!K636)/365</f>
        <v>124.95616438356164</v>
      </c>
      <c r="J636" s="1" t="str">
        <f>IF(ISBLANK('2. Inputs'!K636),"n/a",IF(I636&lt;=5,"5 or less",IF(AND(I636&gt;5,I636&lt;=10),"&gt; 5 and &lt;= 10",IF(AND(I636&gt;10,I636&lt;=15),"&gt; 10 and &lt;=15",IF(I636&gt;15,"More than 15","")))))</f>
        <v>n/a</v>
      </c>
      <c r="K636" s="68"/>
      <c r="L636" s="68"/>
    </row>
    <row r="637" spans="1:12" x14ac:dyDescent="0.35">
      <c r="A637" s="1">
        <f>'2. Inputs'!A637</f>
        <v>0</v>
      </c>
      <c r="B637" s="1">
        <f>IF('3. Results'!$C$4="Yes",'2. Inputs'!B637,IF(D637="Yes","",'2. Inputs'!B637))</f>
        <v>0</v>
      </c>
      <c r="C637" s="61" t="b">
        <f t="shared" si="9"/>
        <v>0</v>
      </c>
      <c r="D637" s="61">
        <f>'2. Inputs'!L637</f>
        <v>0</v>
      </c>
      <c r="E637" s="67" t="e">
        <f>IF('2. Inputs'!E637="Hourly rate",'2. Inputs'!H637,'2. Inputs'!G637/52/'2. Inputs'!F637)</f>
        <v>#DIV/0!</v>
      </c>
      <c r="F637" s="63" t="str">
        <f>IF(AND('2. Inputs'!G637=0,'2. Inputs'!H637=0),"",IF('2. Inputs'!E637&lt;&gt;"Hourly rate",'2. Inputs'!G637/('2. Inputs'!F637/'2. Inputs'!$B$3),'2. Inputs'!H637*'2. Inputs'!$B$3*52))</f>
        <v/>
      </c>
      <c r="G637" s="63">
        <f>'2. Inputs'!I637+'2. Inputs'!J637</f>
        <v>0</v>
      </c>
      <c r="H637" s="65" t="e">
        <f>IF('2. Inputs'!D637&gt;0,'2. Inputs'!D637,Calculations!G637+Calculations!F637)</f>
        <v>#VALUE!</v>
      </c>
      <c r="I637" s="66">
        <f ca="1">(TODAY()-'2. Inputs'!K637)/365</f>
        <v>124.95616438356164</v>
      </c>
      <c r="J637" s="1" t="str">
        <f>IF(ISBLANK('2. Inputs'!K637),"n/a",IF(I637&lt;=5,"5 or less",IF(AND(I637&gt;5,I637&lt;=10),"&gt; 5 and &lt;= 10",IF(AND(I637&gt;10,I637&lt;=15),"&gt; 10 and &lt;=15",IF(I637&gt;15,"More than 15","")))))</f>
        <v>n/a</v>
      </c>
      <c r="K637" s="68"/>
      <c r="L637" s="68"/>
    </row>
    <row r="638" spans="1:12" x14ac:dyDescent="0.35">
      <c r="A638" s="1">
        <f>'2. Inputs'!A638</f>
        <v>0</v>
      </c>
      <c r="B638" s="1">
        <f>IF('3. Results'!$C$4="Yes",'2. Inputs'!B638,IF(D638="Yes","",'2. Inputs'!B638))</f>
        <v>0</v>
      </c>
      <c r="C638" s="61" t="b">
        <f t="shared" si="9"/>
        <v>0</v>
      </c>
      <c r="D638" s="61">
        <f>'2. Inputs'!L638</f>
        <v>0</v>
      </c>
      <c r="E638" s="67" t="e">
        <f>IF('2. Inputs'!E638="Hourly rate",'2. Inputs'!H638,'2. Inputs'!G638/52/'2. Inputs'!F638)</f>
        <v>#DIV/0!</v>
      </c>
      <c r="F638" s="63" t="str">
        <f>IF(AND('2. Inputs'!G638=0,'2. Inputs'!H638=0),"",IF('2. Inputs'!E638&lt;&gt;"Hourly rate",'2. Inputs'!G638/('2. Inputs'!F638/'2. Inputs'!$B$3),'2. Inputs'!H638*'2. Inputs'!$B$3*52))</f>
        <v/>
      </c>
      <c r="G638" s="63">
        <f>'2. Inputs'!I638+'2. Inputs'!J638</f>
        <v>0</v>
      </c>
      <c r="H638" s="65" t="e">
        <f>IF('2. Inputs'!D638&gt;0,'2. Inputs'!D638,Calculations!G638+Calculations!F638)</f>
        <v>#VALUE!</v>
      </c>
      <c r="I638" s="66">
        <f ca="1">(TODAY()-'2. Inputs'!K638)/365</f>
        <v>124.95616438356164</v>
      </c>
      <c r="J638" s="1" t="str">
        <f>IF(ISBLANK('2. Inputs'!K638),"n/a",IF(I638&lt;=5,"5 or less",IF(AND(I638&gt;5,I638&lt;=10),"&gt; 5 and &lt;= 10",IF(AND(I638&gt;10,I638&lt;=15),"&gt; 10 and &lt;=15",IF(I638&gt;15,"More than 15","")))))</f>
        <v>n/a</v>
      </c>
      <c r="K638" s="68"/>
      <c r="L638" s="68"/>
    </row>
    <row r="639" spans="1:12" x14ac:dyDescent="0.35">
      <c r="A639" s="1">
        <f>'2. Inputs'!A639</f>
        <v>0</v>
      </c>
      <c r="B639" s="1">
        <f>IF('3. Results'!$C$4="Yes",'2. Inputs'!B639,IF(D639="Yes","",'2. Inputs'!B639))</f>
        <v>0</v>
      </c>
      <c r="C639" s="61" t="b">
        <f t="shared" si="9"/>
        <v>0</v>
      </c>
      <c r="D639" s="61">
        <f>'2. Inputs'!L639</f>
        <v>0</v>
      </c>
      <c r="E639" s="67" t="e">
        <f>IF('2. Inputs'!E639="Hourly rate",'2. Inputs'!H639,'2. Inputs'!G639/52/'2. Inputs'!F639)</f>
        <v>#DIV/0!</v>
      </c>
      <c r="F639" s="63" t="str">
        <f>IF(AND('2. Inputs'!G639=0,'2. Inputs'!H639=0),"",IF('2. Inputs'!E639&lt;&gt;"Hourly rate",'2. Inputs'!G639/('2. Inputs'!F639/'2. Inputs'!$B$3),'2. Inputs'!H639*'2. Inputs'!$B$3*52))</f>
        <v/>
      </c>
      <c r="G639" s="63">
        <f>'2. Inputs'!I639+'2. Inputs'!J639</f>
        <v>0</v>
      </c>
      <c r="H639" s="65" t="e">
        <f>IF('2. Inputs'!D639&gt;0,'2. Inputs'!D639,Calculations!G639+Calculations!F639)</f>
        <v>#VALUE!</v>
      </c>
      <c r="I639" s="66">
        <f ca="1">(TODAY()-'2. Inputs'!K639)/365</f>
        <v>124.95616438356164</v>
      </c>
      <c r="J639" s="1" t="str">
        <f>IF(ISBLANK('2. Inputs'!K639),"n/a",IF(I639&lt;=5,"5 or less",IF(AND(I639&gt;5,I639&lt;=10),"&gt; 5 and &lt;= 10",IF(AND(I639&gt;10,I639&lt;=15),"&gt; 10 and &lt;=15",IF(I639&gt;15,"More than 15","")))))</f>
        <v>n/a</v>
      </c>
      <c r="K639" s="68"/>
      <c r="L639" s="68"/>
    </row>
    <row r="640" spans="1:12" x14ac:dyDescent="0.35">
      <c r="A640" s="1">
        <f>'2. Inputs'!A640</f>
        <v>0</v>
      </c>
      <c r="B640" s="1">
        <f>IF('3. Results'!$C$4="Yes",'2. Inputs'!B640,IF(D640="Yes","",'2. Inputs'!B640))</f>
        <v>0</v>
      </c>
      <c r="C640" s="61" t="b">
        <f t="shared" si="9"/>
        <v>0</v>
      </c>
      <c r="D640" s="61">
        <f>'2. Inputs'!L640</f>
        <v>0</v>
      </c>
      <c r="E640" s="67" t="e">
        <f>IF('2. Inputs'!E640="Hourly rate",'2. Inputs'!H640,'2. Inputs'!G640/52/'2. Inputs'!F640)</f>
        <v>#DIV/0!</v>
      </c>
      <c r="F640" s="63" t="str">
        <f>IF(AND('2. Inputs'!G640=0,'2. Inputs'!H640=0),"",IF('2. Inputs'!E640&lt;&gt;"Hourly rate",'2. Inputs'!G640/('2. Inputs'!F640/'2. Inputs'!$B$3),'2. Inputs'!H640*'2. Inputs'!$B$3*52))</f>
        <v/>
      </c>
      <c r="G640" s="63">
        <f>'2. Inputs'!I640+'2. Inputs'!J640</f>
        <v>0</v>
      </c>
      <c r="H640" s="65" t="e">
        <f>IF('2. Inputs'!D640&gt;0,'2. Inputs'!D640,Calculations!G640+Calculations!F640)</f>
        <v>#VALUE!</v>
      </c>
      <c r="I640" s="66">
        <f ca="1">(TODAY()-'2. Inputs'!K640)/365</f>
        <v>124.95616438356164</v>
      </c>
      <c r="J640" s="1" t="str">
        <f>IF(ISBLANK('2. Inputs'!K640),"n/a",IF(I640&lt;=5,"5 or less",IF(AND(I640&gt;5,I640&lt;=10),"&gt; 5 and &lt;= 10",IF(AND(I640&gt;10,I640&lt;=15),"&gt; 10 and &lt;=15",IF(I640&gt;15,"More than 15","")))))</f>
        <v>n/a</v>
      </c>
      <c r="K640" s="68"/>
      <c r="L640" s="68"/>
    </row>
    <row r="641" spans="1:12" x14ac:dyDescent="0.35">
      <c r="A641" s="1">
        <f>'2. Inputs'!A641</f>
        <v>0</v>
      </c>
      <c r="B641" s="1">
        <f>IF('3. Results'!$C$4="Yes",'2. Inputs'!B641,IF(D641="Yes","",'2. Inputs'!B641))</f>
        <v>0</v>
      </c>
      <c r="C641" s="61" t="b">
        <f t="shared" si="9"/>
        <v>0</v>
      </c>
      <c r="D641" s="61">
        <f>'2. Inputs'!L641</f>
        <v>0</v>
      </c>
      <c r="E641" s="67" t="e">
        <f>IF('2. Inputs'!E641="Hourly rate",'2. Inputs'!H641,'2. Inputs'!G641/52/'2. Inputs'!F641)</f>
        <v>#DIV/0!</v>
      </c>
      <c r="F641" s="63" t="str">
        <f>IF(AND('2. Inputs'!G641=0,'2. Inputs'!H641=0),"",IF('2. Inputs'!E641&lt;&gt;"Hourly rate",'2. Inputs'!G641/('2. Inputs'!F641/'2. Inputs'!$B$3),'2. Inputs'!H641*'2. Inputs'!$B$3*52))</f>
        <v/>
      </c>
      <c r="G641" s="63">
        <f>'2. Inputs'!I641+'2. Inputs'!J641</f>
        <v>0</v>
      </c>
      <c r="H641" s="65" t="e">
        <f>IF('2. Inputs'!D641&gt;0,'2. Inputs'!D641,Calculations!G641+Calculations!F641)</f>
        <v>#VALUE!</v>
      </c>
      <c r="I641" s="66">
        <f ca="1">(TODAY()-'2. Inputs'!K641)/365</f>
        <v>124.95616438356164</v>
      </c>
      <c r="J641" s="1" t="str">
        <f>IF(ISBLANK('2. Inputs'!K641),"n/a",IF(I641&lt;=5,"5 or less",IF(AND(I641&gt;5,I641&lt;=10),"&gt; 5 and &lt;= 10",IF(AND(I641&gt;10,I641&lt;=15),"&gt; 10 and &lt;=15",IF(I641&gt;15,"More than 15","")))))</f>
        <v>n/a</v>
      </c>
      <c r="K641" s="68"/>
      <c r="L641" s="68"/>
    </row>
    <row r="642" spans="1:12" x14ac:dyDescent="0.35">
      <c r="A642" s="1">
        <f>'2. Inputs'!A642</f>
        <v>0</v>
      </c>
      <c r="B642" s="1">
        <f>IF('3. Results'!$C$4="Yes",'2. Inputs'!B642,IF(D642="Yes","",'2. Inputs'!B642))</f>
        <v>0</v>
      </c>
      <c r="C642" s="61" t="b">
        <f t="shared" si="9"/>
        <v>0</v>
      </c>
      <c r="D642" s="61">
        <f>'2. Inputs'!L642</f>
        <v>0</v>
      </c>
      <c r="E642" s="67" t="e">
        <f>IF('2. Inputs'!E642="Hourly rate",'2. Inputs'!H642,'2. Inputs'!G642/52/'2. Inputs'!F642)</f>
        <v>#DIV/0!</v>
      </c>
      <c r="F642" s="63" t="str">
        <f>IF(AND('2. Inputs'!G642=0,'2. Inputs'!H642=0),"",IF('2. Inputs'!E642&lt;&gt;"Hourly rate",'2. Inputs'!G642/('2. Inputs'!F642/'2. Inputs'!$B$3),'2. Inputs'!H642*'2. Inputs'!$B$3*52))</f>
        <v/>
      </c>
      <c r="G642" s="63">
        <f>'2. Inputs'!I642+'2. Inputs'!J642</f>
        <v>0</v>
      </c>
      <c r="H642" s="65" t="e">
        <f>IF('2. Inputs'!D642&gt;0,'2. Inputs'!D642,Calculations!G642+Calculations!F642)</f>
        <v>#VALUE!</v>
      </c>
      <c r="I642" s="66">
        <f ca="1">(TODAY()-'2. Inputs'!K642)/365</f>
        <v>124.95616438356164</v>
      </c>
      <c r="J642" s="1" t="str">
        <f>IF(ISBLANK('2. Inputs'!K642),"n/a",IF(I642&lt;=5,"5 or less",IF(AND(I642&gt;5,I642&lt;=10),"&gt; 5 and &lt;= 10",IF(AND(I642&gt;10,I642&lt;=15),"&gt; 10 and &lt;=15",IF(I642&gt;15,"More than 15","")))))</f>
        <v>n/a</v>
      </c>
      <c r="K642" s="68"/>
      <c r="L642" s="68"/>
    </row>
    <row r="643" spans="1:12" x14ac:dyDescent="0.35">
      <c r="A643" s="1">
        <f>'2. Inputs'!A643</f>
        <v>0</v>
      </c>
      <c r="B643" s="1">
        <f>IF('3. Results'!$C$4="Yes",'2. Inputs'!B643,IF(D643="Yes","",'2. Inputs'!B643))</f>
        <v>0</v>
      </c>
      <c r="C643" s="61" t="b">
        <f t="shared" si="9"/>
        <v>0</v>
      </c>
      <c r="D643" s="61">
        <f>'2. Inputs'!L643</f>
        <v>0</v>
      </c>
      <c r="E643" s="67" t="e">
        <f>IF('2. Inputs'!E643="Hourly rate",'2. Inputs'!H643,'2. Inputs'!G643/52/'2. Inputs'!F643)</f>
        <v>#DIV/0!</v>
      </c>
      <c r="F643" s="63" t="str">
        <f>IF(AND('2. Inputs'!G643=0,'2. Inputs'!H643=0),"",IF('2. Inputs'!E643&lt;&gt;"Hourly rate",'2. Inputs'!G643/('2. Inputs'!F643/'2. Inputs'!$B$3),'2. Inputs'!H643*'2. Inputs'!$B$3*52))</f>
        <v/>
      </c>
      <c r="G643" s="63">
        <f>'2. Inputs'!I643+'2. Inputs'!J643</f>
        <v>0</v>
      </c>
      <c r="H643" s="65" t="e">
        <f>IF('2. Inputs'!D643&gt;0,'2. Inputs'!D643,Calculations!G643+Calculations!F643)</f>
        <v>#VALUE!</v>
      </c>
      <c r="I643" s="66">
        <f ca="1">(TODAY()-'2. Inputs'!K643)/365</f>
        <v>124.95616438356164</v>
      </c>
      <c r="J643" s="1" t="str">
        <f>IF(ISBLANK('2. Inputs'!K643),"n/a",IF(I643&lt;=5,"5 or less",IF(AND(I643&gt;5,I643&lt;=10),"&gt; 5 and &lt;= 10",IF(AND(I643&gt;10,I643&lt;=15),"&gt; 10 and &lt;=15",IF(I643&gt;15,"More than 15","")))))</f>
        <v>n/a</v>
      </c>
      <c r="K643" s="68"/>
      <c r="L643" s="68"/>
    </row>
    <row r="644" spans="1:12" x14ac:dyDescent="0.35">
      <c r="A644" s="1">
        <f>'2. Inputs'!A644</f>
        <v>0</v>
      </c>
      <c r="B644" s="1">
        <f>IF('3. Results'!$C$4="Yes",'2. Inputs'!B644,IF(D644="Yes","",'2. Inputs'!B644))</f>
        <v>0</v>
      </c>
      <c r="C644" s="61" t="b">
        <f t="shared" si="9"/>
        <v>0</v>
      </c>
      <c r="D644" s="61">
        <f>'2. Inputs'!L644</f>
        <v>0</v>
      </c>
      <c r="E644" s="67" t="e">
        <f>IF('2. Inputs'!E644="Hourly rate",'2. Inputs'!H644,'2. Inputs'!G644/52/'2. Inputs'!F644)</f>
        <v>#DIV/0!</v>
      </c>
      <c r="F644" s="63" t="str">
        <f>IF(AND('2. Inputs'!G644=0,'2. Inputs'!H644=0),"",IF('2. Inputs'!E644&lt;&gt;"Hourly rate",'2. Inputs'!G644/('2. Inputs'!F644/'2. Inputs'!$B$3),'2. Inputs'!H644*'2. Inputs'!$B$3*52))</f>
        <v/>
      </c>
      <c r="G644" s="63">
        <f>'2. Inputs'!I644+'2. Inputs'!J644</f>
        <v>0</v>
      </c>
      <c r="H644" s="65" t="e">
        <f>IF('2. Inputs'!D644&gt;0,'2. Inputs'!D644,Calculations!G644+Calculations!F644)</f>
        <v>#VALUE!</v>
      </c>
      <c r="I644" s="66">
        <f ca="1">(TODAY()-'2. Inputs'!K644)/365</f>
        <v>124.95616438356164</v>
      </c>
      <c r="J644" s="1" t="str">
        <f>IF(ISBLANK('2. Inputs'!K644),"n/a",IF(I644&lt;=5,"5 or less",IF(AND(I644&gt;5,I644&lt;=10),"&gt; 5 and &lt;= 10",IF(AND(I644&gt;10,I644&lt;=15),"&gt; 10 and &lt;=15",IF(I644&gt;15,"More than 15","")))))</f>
        <v>n/a</v>
      </c>
      <c r="K644" s="68"/>
      <c r="L644" s="68"/>
    </row>
    <row r="645" spans="1:12" x14ac:dyDescent="0.35">
      <c r="A645" s="1">
        <f>'2. Inputs'!A645</f>
        <v>0</v>
      </c>
      <c r="B645" s="1">
        <f>IF('3. Results'!$C$4="Yes",'2. Inputs'!B645,IF(D645="Yes","",'2. Inputs'!B645))</f>
        <v>0</v>
      </c>
      <c r="C645" s="61" t="b">
        <f t="shared" si="9"/>
        <v>0</v>
      </c>
      <c r="D645" s="61">
        <f>'2. Inputs'!L645</f>
        <v>0</v>
      </c>
      <c r="E645" s="67" t="e">
        <f>IF('2. Inputs'!E645="Hourly rate",'2. Inputs'!H645,'2. Inputs'!G645/52/'2. Inputs'!F645)</f>
        <v>#DIV/0!</v>
      </c>
      <c r="F645" s="63" t="str">
        <f>IF(AND('2. Inputs'!G645=0,'2. Inputs'!H645=0),"",IF('2. Inputs'!E645&lt;&gt;"Hourly rate",'2. Inputs'!G645/('2. Inputs'!F645/'2. Inputs'!$B$3),'2. Inputs'!H645*'2. Inputs'!$B$3*52))</f>
        <v/>
      </c>
      <c r="G645" s="63">
        <f>'2. Inputs'!I645+'2. Inputs'!J645</f>
        <v>0</v>
      </c>
      <c r="H645" s="65" t="e">
        <f>IF('2. Inputs'!D645&gt;0,'2. Inputs'!D645,Calculations!G645+Calculations!F645)</f>
        <v>#VALUE!</v>
      </c>
      <c r="I645" s="66">
        <f ca="1">(TODAY()-'2. Inputs'!K645)/365</f>
        <v>124.95616438356164</v>
      </c>
      <c r="J645" s="1" t="str">
        <f>IF(ISBLANK('2. Inputs'!K645),"n/a",IF(I645&lt;=5,"5 or less",IF(AND(I645&gt;5,I645&lt;=10),"&gt; 5 and &lt;= 10",IF(AND(I645&gt;10,I645&lt;=15),"&gt; 10 and &lt;=15",IF(I645&gt;15,"More than 15","")))))</f>
        <v>n/a</v>
      </c>
      <c r="K645" s="68"/>
      <c r="L645" s="68"/>
    </row>
    <row r="646" spans="1:12" x14ac:dyDescent="0.35">
      <c r="A646" s="1">
        <f>'2. Inputs'!A646</f>
        <v>0</v>
      </c>
      <c r="B646" s="1">
        <f>IF('3. Results'!$C$4="Yes",'2. Inputs'!B646,IF(D646="Yes","",'2. Inputs'!B646))</f>
        <v>0</v>
      </c>
      <c r="C646" s="61" t="b">
        <f t="shared" si="9"/>
        <v>0</v>
      </c>
      <c r="D646" s="61">
        <f>'2. Inputs'!L646</f>
        <v>0</v>
      </c>
      <c r="E646" s="67" t="e">
        <f>IF('2. Inputs'!E646="Hourly rate",'2. Inputs'!H646,'2. Inputs'!G646/52/'2. Inputs'!F646)</f>
        <v>#DIV/0!</v>
      </c>
      <c r="F646" s="63" t="str">
        <f>IF(AND('2. Inputs'!G646=0,'2. Inputs'!H646=0),"",IF('2. Inputs'!E646&lt;&gt;"Hourly rate",'2. Inputs'!G646/('2. Inputs'!F646/'2. Inputs'!$B$3),'2. Inputs'!H646*'2. Inputs'!$B$3*52))</f>
        <v/>
      </c>
      <c r="G646" s="63">
        <f>'2. Inputs'!I646+'2. Inputs'!J646</f>
        <v>0</v>
      </c>
      <c r="H646" s="65" t="e">
        <f>IF('2. Inputs'!D646&gt;0,'2. Inputs'!D646,Calculations!G646+Calculations!F646)</f>
        <v>#VALUE!</v>
      </c>
      <c r="I646" s="66">
        <f ca="1">(TODAY()-'2. Inputs'!K646)/365</f>
        <v>124.95616438356164</v>
      </c>
      <c r="J646" s="1" t="str">
        <f>IF(ISBLANK('2. Inputs'!K646),"n/a",IF(I646&lt;=5,"5 or less",IF(AND(I646&gt;5,I646&lt;=10),"&gt; 5 and &lt;= 10",IF(AND(I646&gt;10,I646&lt;=15),"&gt; 10 and &lt;=15",IF(I646&gt;15,"More than 15","")))))</f>
        <v>n/a</v>
      </c>
      <c r="K646" s="68"/>
      <c r="L646" s="68"/>
    </row>
    <row r="647" spans="1:12" x14ac:dyDescent="0.35">
      <c r="A647" s="1">
        <f>'2. Inputs'!A647</f>
        <v>0</v>
      </c>
      <c r="B647" s="1">
        <f>IF('3. Results'!$C$4="Yes",'2. Inputs'!B647,IF(D647="Yes","",'2. Inputs'!B647))</f>
        <v>0</v>
      </c>
      <c r="C647" s="61" t="b">
        <f t="shared" si="9"/>
        <v>0</v>
      </c>
      <c r="D647" s="61">
        <f>'2. Inputs'!L647</f>
        <v>0</v>
      </c>
      <c r="E647" s="67" t="e">
        <f>IF('2. Inputs'!E647="Hourly rate",'2. Inputs'!H647,'2. Inputs'!G647/52/'2. Inputs'!F647)</f>
        <v>#DIV/0!</v>
      </c>
      <c r="F647" s="63" t="str">
        <f>IF(AND('2. Inputs'!G647=0,'2. Inputs'!H647=0),"",IF('2. Inputs'!E647&lt;&gt;"Hourly rate",'2. Inputs'!G647/('2. Inputs'!F647/'2. Inputs'!$B$3),'2. Inputs'!H647*'2. Inputs'!$B$3*52))</f>
        <v/>
      </c>
      <c r="G647" s="63">
        <f>'2. Inputs'!I647+'2. Inputs'!J647</f>
        <v>0</v>
      </c>
      <c r="H647" s="65" t="e">
        <f>IF('2. Inputs'!D647&gt;0,'2. Inputs'!D647,Calculations!G647+Calculations!F647)</f>
        <v>#VALUE!</v>
      </c>
      <c r="I647" s="66">
        <f ca="1">(TODAY()-'2. Inputs'!K647)/365</f>
        <v>124.95616438356164</v>
      </c>
      <c r="J647" s="1" t="str">
        <f>IF(ISBLANK('2. Inputs'!K647),"n/a",IF(I647&lt;=5,"5 or less",IF(AND(I647&gt;5,I647&lt;=10),"&gt; 5 and &lt;= 10",IF(AND(I647&gt;10,I647&lt;=15),"&gt; 10 and &lt;=15",IF(I647&gt;15,"More than 15","")))))</f>
        <v>n/a</v>
      </c>
      <c r="K647" s="68"/>
      <c r="L647" s="68"/>
    </row>
    <row r="648" spans="1:12" x14ac:dyDescent="0.35">
      <c r="A648" s="1">
        <f>'2. Inputs'!A648</f>
        <v>0</v>
      </c>
      <c r="B648" s="1">
        <f>IF('3. Results'!$C$4="Yes",'2. Inputs'!B648,IF(D648="Yes","",'2. Inputs'!B648))</f>
        <v>0</v>
      </c>
      <c r="C648" s="61" t="b">
        <f t="shared" ref="C648:C711" si="10">IF(OR(B648="Women",B648="Men"),"Women and Men")</f>
        <v>0</v>
      </c>
      <c r="D648" s="61">
        <f>'2. Inputs'!L648</f>
        <v>0</v>
      </c>
      <c r="E648" s="67" t="e">
        <f>IF('2. Inputs'!E648="Hourly rate",'2. Inputs'!H648,'2. Inputs'!G648/52/'2. Inputs'!F648)</f>
        <v>#DIV/0!</v>
      </c>
      <c r="F648" s="63" t="str">
        <f>IF(AND('2. Inputs'!G648=0,'2. Inputs'!H648=0),"",IF('2. Inputs'!E648&lt;&gt;"Hourly rate",'2. Inputs'!G648/('2. Inputs'!F648/'2. Inputs'!$B$3),'2. Inputs'!H648*'2. Inputs'!$B$3*52))</f>
        <v/>
      </c>
      <c r="G648" s="63">
        <f>'2. Inputs'!I648+'2. Inputs'!J648</f>
        <v>0</v>
      </c>
      <c r="H648" s="65" t="e">
        <f>IF('2. Inputs'!D648&gt;0,'2. Inputs'!D648,Calculations!G648+Calculations!F648)</f>
        <v>#VALUE!</v>
      </c>
      <c r="I648" s="66">
        <f ca="1">(TODAY()-'2. Inputs'!K648)/365</f>
        <v>124.95616438356164</v>
      </c>
      <c r="J648" s="1" t="str">
        <f>IF(ISBLANK('2. Inputs'!K648),"n/a",IF(I648&lt;=5,"5 or less",IF(AND(I648&gt;5,I648&lt;=10),"&gt; 5 and &lt;= 10",IF(AND(I648&gt;10,I648&lt;=15),"&gt; 10 and &lt;=15",IF(I648&gt;15,"More than 15","")))))</f>
        <v>n/a</v>
      </c>
      <c r="K648" s="68"/>
      <c r="L648" s="68"/>
    </row>
    <row r="649" spans="1:12" x14ac:dyDescent="0.35">
      <c r="A649" s="1">
        <f>'2. Inputs'!A649</f>
        <v>0</v>
      </c>
      <c r="B649" s="1">
        <f>IF('3. Results'!$C$4="Yes",'2. Inputs'!B649,IF(D649="Yes","",'2. Inputs'!B649))</f>
        <v>0</v>
      </c>
      <c r="C649" s="61" t="b">
        <f t="shared" si="10"/>
        <v>0</v>
      </c>
      <c r="D649" s="61">
        <f>'2. Inputs'!L649</f>
        <v>0</v>
      </c>
      <c r="E649" s="67" t="e">
        <f>IF('2. Inputs'!E649="Hourly rate",'2. Inputs'!H649,'2. Inputs'!G649/52/'2. Inputs'!F649)</f>
        <v>#DIV/0!</v>
      </c>
      <c r="F649" s="63" t="str">
        <f>IF(AND('2. Inputs'!G649=0,'2. Inputs'!H649=0),"",IF('2. Inputs'!E649&lt;&gt;"Hourly rate",'2. Inputs'!G649/('2. Inputs'!F649/'2. Inputs'!$B$3),'2. Inputs'!H649*'2. Inputs'!$B$3*52))</f>
        <v/>
      </c>
      <c r="G649" s="63">
        <f>'2. Inputs'!I649+'2. Inputs'!J649</f>
        <v>0</v>
      </c>
      <c r="H649" s="65" t="e">
        <f>IF('2. Inputs'!D649&gt;0,'2. Inputs'!D649,Calculations!G649+Calculations!F649)</f>
        <v>#VALUE!</v>
      </c>
      <c r="I649" s="66">
        <f ca="1">(TODAY()-'2. Inputs'!K649)/365</f>
        <v>124.95616438356164</v>
      </c>
      <c r="J649" s="1" t="str">
        <f>IF(ISBLANK('2. Inputs'!K649),"n/a",IF(I649&lt;=5,"5 or less",IF(AND(I649&gt;5,I649&lt;=10),"&gt; 5 and &lt;= 10",IF(AND(I649&gt;10,I649&lt;=15),"&gt; 10 and &lt;=15",IF(I649&gt;15,"More than 15","")))))</f>
        <v>n/a</v>
      </c>
      <c r="K649" s="68"/>
      <c r="L649" s="68"/>
    </row>
    <row r="650" spans="1:12" x14ac:dyDescent="0.35">
      <c r="A650" s="1">
        <f>'2. Inputs'!A650</f>
        <v>0</v>
      </c>
      <c r="B650" s="1">
        <f>IF('3. Results'!$C$4="Yes",'2. Inputs'!B650,IF(D650="Yes","",'2. Inputs'!B650))</f>
        <v>0</v>
      </c>
      <c r="C650" s="61" t="b">
        <f t="shared" si="10"/>
        <v>0</v>
      </c>
      <c r="D650" s="61">
        <f>'2. Inputs'!L650</f>
        <v>0</v>
      </c>
      <c r="E650" s="67" t="e">
        <f>IF('2. Inputs'!E650="Hourly rate",'2. Inputs'!H650,'2. Inputs'!G650/52/'2. Inputs'!F650)</f>
        <v>#DIV/0!</v>
      </c>
      <c r="F650" s="63" t="str">
        <f>IF(AND('2. Inputs'!G650=0,'2. Inputs'!H650=0),"",IF('2. Inputs'!E650&lt;&gt;"Hourly rate",'2. Inputs'!G650/('2. Inputs'!F650/'2. Inputs'!$B$3),'2. Inputs'!H650*'2. Inputs'!$B$3*52))</f>
        <v/>
      </c>
      <c r="G650" s="63">
        <f>'2. Inputs'!I650+'2. Inputs'!J650</f>
        <v>0</v>
      </c>
      <c r="H650" s="65" t="e">
        <f>IF('2. Inputs'!D650&gt;0,'2. Inputs'!D650,Calculations!G650+Calculations!F650)</f>
        <v>#VALUE!</v>
      </c>
      <c r="I650" s="66">
        <f ca="1">(TODAY()-'2. Inputs'!K650)/365</f>
        <v>124.95616438356164</v>
      </c>
      <c r="J650" s="1" t="str">
        <f>IF(ISBLANK('2. Inputs'!K650),"n/a",IF(I650&lt;=5,"5 or less",IF(AND(I650&gt;5,I650&lt;=10),"&gt; 5 and &lt;= 10",IF(AND(I650&gt;10,I650&lt;=15),"&gt; 10 and &lt;=15",IF(I650&gt;15,"More than 15","")))))</f>
        <v>n/a</v>
      </c>
      <c r="K650" s="68"/>
      <c r="L650" s="68"/>
    </row>
    <row r="651" spans="1:12" x14ac:dyDescent="0.35">
      <c r="A651" s="1">
        <f>'2. Inputs'!A651</f>
        <v>0</v>
      </c>
      <c r="B651" s="1">
        <f>IF('3. Results'!$C$4="Yes",'2. Inputs'!B651,IF(D651="Yes","",'2. Inputs'!B651))</f>
        <v>0</v>
      </c>
      <c r="C651" s="61" t="b">
        <f t="shared" si="10"/>
        <v>0</v>
      </c>
      <c r="D651" s="61">
        <f>'2. Inputs'!L651</f>
        <v>0</v>
      </c>
      <c r="E651" s="67" t="e">
        <f>IF('2. Inputs'!E651="Hourly rate",'2. Inputs'!H651,'2. Inputs'!G651/52/'2. Inputs'!F651)</f>
        <v>#DIV/0!</v>
      </c>
      <c r="F651" s="63" t="str">
        <f>IF(AND('2. Inputs'!G651=0,'2. Inputs'!H651=0),"",IF('2. Inputs'!E651&lt;&gt;"Hourly rate",'2. Inputs'!G651/('2. Inputs'!F651/'2. Inputs'!$B$3),'2. Inputs'!H651*'2. Inputs'!$B$3*52))</f>
        <v/>
      </c>
      <c r="G651" s="63">
        <f>'2. Inputs'!I651+'2. Inputs'!J651</f>
        <v>0</v>
      </c>
      <c r="H651" s="65" t="e">
        <f>IF('2. Inputs'!D651&gt;0,'2. Inputs'!D651,Calculations!G651+Calculations!F651)</f>
        <v>#VALUE!</v>
      </c>
      <c r="I651" s="66">
        <f ca="1">(TODAY()-'2. Inputs'!K651)/365</f>
        <v>124.95616438356164</v>
      </c>
      <c r="J651" s="1" t="str">
        <f>IF(ISBLANK('2. Inputs'!K651),"n/a",IF(I651&lt;=5,"5 or less",IF(AND(I651&gt;5,I651&lt;=10),"&gt; 5 and &lt;= 10",IF(AND(I651&gt;10,I651&lt;=15),"&gt; 10 and &lt;=15",IF(I651&gt;15,"More than 15","")))))</f>
        <v>n/a</v>
      </c>
      <c r="K651" s="68"/>
      <c r="L651" s="68"/>
    </row>
    <row r="652" spans="1:12" x14ac:dyDescent="0.35">
      <c r="A652" s="1">
        <f>'2. Inputs'!A652</f>
        <v>0</v>
      </c>
      <c r="B652" s="1">
        <f>IF('3. Results'!$C$4="Yes",'2. Inputs'!B652,IF(D652="Yes","",'2. Inputs'!B652))</f>
        <v>0</v>
      </c>
      <c r="C652" s="61" t="b">
        <f t="shared" si="10"/>
        <v>0</v>
      </c>
      <c r="D652" s="61">
        <f>'2. Inputs'!L652</f>
        <v>0</v>
      </c>
      <c r="E652" s="67" t="e">
        <f>IF('2. Inputs'!E652="Hourly rate",'2. Inputs'!H652,'2. Inputs'!G652/52/'2. Inputs'!F652)</f>
        <v>#DIV/0!</v>
      </c>
      <c r="F652" s="63" t="str">
        <f>IF(AND('2. Inputs'!G652=0,'2. Inputs'!H652=0),"",IF('2. Inputs'!E652&lt;&gt;"Hourly rate",'2. Inputs'!G652/('2. Inputs'!F652/'2. Inputs'!$B$3),'2. Inputs'!H652*'2. Inputs'!$B$3*52))</f>
        <v/>
      </c>
      <c r="G652" s="63">
        <f>'2. Inputs'!I652+'2. Inputs'!J652</f>
        <v>0</v>
      </c>
      <c r="H652" s="65" t="e">
        <f>IF('2. Inputs'!D652&gt;0,'2. Inputs'!D652,Calculations!G652+Calculations!F652)</f>
        <v>#VALUE!</v>
      </c>
      <c r="I652" s="66">
        <f ca="1">(TODAY()-'2. Inputs'!K652)/365</f>
        <v>124.95616438356164</v>
      </c>
      <c r="J652" s="1" t="str">
        <f>IF(ISBLANK('2. Inputs'!K652),"n/a",IF(I652&lt;=5,"5 or less",IF(AND(I652&gt;5,I652&lt;=10),"&gt; 5 and &lt;= 10",IF(AND(I652&gt;10,I652&lt;=15),"&gt; 10 and &lt;=15",IF(I652&gt;15,"More than 15","")))))</f>
        <v>n/a</v>
      </c>
      <c r="K652" s="68"/>
      <c r="L652" s="68"/>
    </row>
    <row r="653" spans="1:12" x14ac:dyDescent="0.35">
      <c r="A653" s="1">
        <f>'2. Inputs'!A653</f>
        <v>0</v>
      </c>
      <c r="B653" s="1">
        <f>IF('3. Results'!$C$4="Yes",'2. Inputs'!B653,IF(D653="Yes","",'2. Inputs'!B653))</f>
        <v>0</v>
      </c>
      <c r="C653" s="61" t="b">
        <f t="shared" si="10"/>
        <v>0</v>
      </c>
      <c r="D653" s="61">
        <f>'2. Inputs'!L653</f>
        <v>0</v>
      </c>
      <c r="E653" s="67" t="e">
        <f>IF('2. Inputs'!E653="Hourly rate",'2. Inputs'!H653,'2. Inputs'!G653/52/'2. Inputs'!F653)</f>
        <v>#DIV/0!</v>
      </c>
      <c r="F653" s="63" t="str">
        <f>IF(AND('2. Inputs'!G653=0,'2. Inputs'!H653=0),"",IF('2. Inputs'!E653&lt;&gt;"Hourly rate",'2. Inputs'!G653/('2. Inputs'!F653/'2. Inputs'!$B$3),'2. Inputs'!H653*'2. Inputs'!$B$3*52))</f>
        <v/>
      </c>
      <c r="G653" s="63">
        <f>'2. Inputs'!I653+'2. Inputs'!J653</f>
        <v>0</v>
      </c>
      <c r="H653" s="65" t="e">
        <f>IF('2. Inputs'!D653&gt;0,'2. Inputs'!D653,Calculations!G653+Calculations!F653)</f>
        <v>#VALUE!</v>
      </c>
      <c r="I653" s="66">
        <f ca="1">(TODAY()-'2. Inputs'!K653)/365</f>
        <v>124.95616438356164</v>
      </c>
      <c r="J653" s="1" t="str">
        <f>IF(ISBLANK('2. Inputs'!K653),"n/a",IF(I653&lt;=5,"5 or less",IF(AND(I653&gt;5,I653&lt;=10),"&gt; 5 and &lt;= 10",IF(AND(I653&gt;10,I653&lt;=15),"&gt; 10 and &lt;=15",IF(I653&gt;15,"More than 15","")))))</f>
        <v>n/a</v>
      </c>
      <c r="K653" s="68"/>
      <c r="L653" s="68"/>
    </row>
    <row r="654" spans="1:12" x14ac:dyDescent="0.35">
      <c r="A654" s="1">
        <f>'2. Inputs'!A654</f>
        <v>0</v>
      </c>
      <c r="B654" s="1">
        <f>IF('3. Results'!$C$4="Yes",'2. Inputs'!B654,IF(D654="Yes","",'2. Inputs'!B654))</f>
        <v>0</v>
      </c>
      <c r="C654" s="61" t="b">
        <f t="shared" si="10"/>
        <v>0</v>
      </c>
      <c r="D654" s="61">
        <f>'2. Inputs'!L654</f>
        <v>0</v>
      </c>
      <c r="E654" s="67" t="e">
        <f>IF('2. Inputs'!E654="Hourly rate",'2. Inputs'!H654,'2. Inputs'!G654/52/'2. Inputs'!F654)</f>
        <v>#DIV/0!</v>
      </c>
      <c r="F654" s="63" t="str">
        <f>IF(AND('2. Inputs'!G654=0,'2. Inputs'!H654=0),"",IF('2. Inputs'!E654&lt;&gt;"Hourly rate",'2. Inputs'!G654/('2. Inputs'!F654/'2. Inputs'!$B$3),'2. Inputs'!H654*'2. Inputs'!$B$3*52))</f>
        <v/>
      </c>
      <c r="G654" s="63">
        <f>'2. Inputs'!I654+'2. Inputs'!J654</f>
        <v>0</v>
      </c>
      <c r="H654" s="65" t="e">
        <f>IF('2. Inputs'!D654&gt;0,'2. Inputs'!D654,Calculations!G654+Calculations!F654)</f>
        <v>#VALUE!</v>
      </c>
      <c r="I654" s="66">
        <f ca="1">(TODAY()-'2. Inputs'!K654)/365</f>
        <v>124.95616438356164</v>
      </c>
      <c r="J654" s="1" t="str">
        <f>IF(ISBLANK('2. Inputs'!K654),"n/a",IF(I654&lt;=5,"5 or less",IF(AND(I654&gt;5,I654&lt;=10),"&gt; 5 and &lt;= 10",IF(AND(I654&gt;10,I654&lt;=15),"&gt; 10 and &lt;=15",IF(I654&gt;15,"More than 15","")))))</f>
        <v>n/a</v>
      </c>
      <c r="K654" s="68"/>
      <c r="L654" s="68"/>
    </row>
    <row r="655" spans="1:12" x14ac:dyDescent="0.35">
      <c r="A655" s="1">
        <f>'2. Inputs'!A655</f>
        <v>0</v>
      </c>
      <c r="B655" s="1">
        <f>IF('3. Results'!$C$4="Yes",'2. Inputs'!B655,IF(D655="Yes","",'2. Inputs'!B655))</f>
        <v>0</v>
      </c>
      <c r="C655" s="61" t="b">
        <f t="shared" si="10"/>
        <v>0</v>
      </c>
      <c r="D655" s="61">
        <f>'2. Inputs'!L655</f>
        <v>0</v>
      </c>
      <c r="E655" s="67" t="e">
        <f>IF('2. Inputs'!E655="Hourly rate",'2. Inputs'!H655,'2. Inputs'!G655/52/'2. Inputs'!F655)</f>
        <v>#DIV/0!</v>
      </c>
      <c r="F655" s="63" t="str">
        <f>IF(AND('2. Inputs'!G655=0,'2. Inputs'!H655=0),"",IF('2. Inputs'!E655&lt;&gt;"Hourly rate",'2. Inputs'!G655/('2. Inputs'!F655/'2. Inputs'!$B$3),'2. Inputs'!H655*'2. Inputs'!$B$3*52))</f>
        <v/>
      </c>
      <c r="G655" s="63">
        <f>'2. Inputs'!I655+'2. Inputs'!J655</f>
        <v>0</v>
      </c>
      <c r="H655" s="65" t="e">
        <f>IF('2. Inputs'!D655&gt;0,'2. Inputs'!D655,Calculations!G655+Calculations!F655)</f>
        <v>#VALUE!</v>
      </c>
      <c r="I655" s="66">
        <f ca="1">(TODAY()-'2. Inputs'!K655)/365</f>
        <v>124.95616438356164</v>
      </c>
      <c r="J655" s="1" t="str">
        <f>IF(ISBLANK('2. Inputs'!K655),"n/a",IF(I655&lt;=5,"5 or less",IF(AND(I655&gt;5,I655&lt;=10),"&gt; 5 and &lt;= 10",IF(AND(I655&gt;10,I655&lt;=15),"&gt; 10 and &lt;=15",IF(I655&gt;15,"More than 15","")))))</f>
        <v>n/a</v>
      </c>
      <c r="K655" s="68"/>
      <c r="L655" s="68"/>
    </row>
    <row r="656" spans="1:12" x14ac:dyDescent="0.35">
      <c r="A656" s="1">
        <f>'2. Inputs'!A656</f>
        <v>0</v>
      </c>
      <c r="B656" s="1">
        <f>IF('3. Results'!$C$4="Yes",'2. Inputs'!B656,IF(D656="Yes","",'2. Inputs'!B656))</f>
        <v>0</v>
      </c>
      <c r="C656" s="61" t="b">
        <f t="shared" si="10"/>
        <v>0</v>
      </c>
      <c r="D656" s="61">
        <f>'2. Inputs'!L656</f>
        <v>0</v>
      </c>
      <c r="E656" s="67" t="e">
        <f>IF('2. Inputs'!E656="Hourly rate",'2. Inputs'!H656,'2. Inputs'!G656/52/'2. Inputs'!F656)</f>
        <v>#DIV/0!</v>
      </c>
      <c r="F656" s="63" t="str">
        <f>IF(AND('2. Inputs'!G656=0,'2. Inputs'!H656=0),"",IF('2. Inputs'!E656&lt;&gt;"Hourly rate",'2. Inputs'!G656/('2. Inputs'!F656/'2. Inputs'!$B$3),'2. Inputs'!H656*'2. Inputs'!$B$3*52))</f>
        <v/>
      </c>
      <c r="G656" s="63">
        <f>'2. Inputs'!I656+'2. Inputs'!J656</f>
        <v>0</v>
      </c>
      <c r="H656" s="65" t="e">
        <f>IF('2. Inputs'!D656&gt;0,'2. Inputs'!D656,Calculations!G656+Calculations!F656)</f>
        <v>#VALUE!</v>
      </c>
      <c r="I656" s="66">
        <f ca="1">(TODAY()-'2. Inputs'!K656)/365</f>
        <v>124.95616438356164</v>
      </c>
      <c r="J656" s="1" t="str">
        <f>IF(ISBLANK('2. Inputs'!K656),"n/a",IF(I656&lt;=5,"5 or less",IF(AND(I656&gt;5,I656&lt;=10),"&gt; 5 and &lt;= 10",IF(AND(I656&gt;10,I656&lt;=15),"&gt; 10 and &lt;=15",IF(I656&gt;15,"More than 15","")))))</f>
        <v>n/a</v>
      </c>
      <c r="K656" s="68"/>
      <c r="L656" s="68"/>
    </row>
    <row r="657" spans="1:12" x14ac:dyDescent="0.35">
      <c r="A657" s="1">
        <f>'2. Inputs'!A657</f>
        <v>0</v>
      </c>
      <c r="B657" s="1">
        <f>IF('3. Results'!$C$4="Yes",'2. Inputs'!B657,IF(D657="Yes","",'2. Inputs'!B657))</f>
        <v>0</v>
      </c>
      <c r="C657" s="61" t="b">
        <f t="shared" si="10"/>
        <v>0</v>
      </c>
      <c r="D657" s="61">
        <f>'2. Inputs'!L657</f>
        <v>0</v>
      </c>
      <c r="E657" s="67" t="e">
        <f>IF('2. Inputs'!E657="Hourly rate",'2. Inputs'!H657,'2. Inputs'!G657/52/'2. Inputs'!F657)</f>
        <v>#DIV/0!</v>
      </c>
      <c r="F657" s="63" t="str">
        <f>IF(AND('2. Inputs'!G657=0,'2. Inputs'!H657=0),"",IF('2. Inputs'!E657&lt;&gt;"Hourly rate",'2. Inputs'!G657/('2. Inputs'!F657/'2. Inputs'!$B$3),'2. Inputs'!H657*'2. Inputs'!$B$3*52))</f>
        <v/>
      </c>
      <c r="G657" s="63">
        <f>'2. Inputs'!I657+'2. Inputs'!J657</f>
        <v>0</v>
      </c>
      <c r="H657" s="65" t="e">
        <f>IF('2. Inputs'!D657&gt;0,'2. Inputs'!D657,Calculations!G657+Calculations!F657)</f>
        <v>#VALUE!</v>
      </c>
      <c r="I657" s="66">
        <f ca="1">(TODAY()-'2. Inputs'!K657)/365</f>
        <v>124.95616438356164</v>
      </c>
      <c r="J657" s="1" t="str">
        <f>IF(ISBLANK('2. Inputs'!K657),"n/a",IF(I657&lt;=5,"5 or less",IF(AND(I657&gt;5,I657&lt;=10),"&gt; 5 and &lt;= 10",IF(AND(I657&gt;10,I657&lt;=15),"&gt; 10 and &lt;=15",IF(I657&gt;15,"More than 15","")))))</f>
        <v>n/a</v>
      </c>
      <c r="K657" s="68"/>
      <c r="L657" s="68"/>
    </row>
    <row r="658" spans="1:12" x14ac:dyDescent="0.35">
      <c r="A658" s="1">
        <f>'2. Inputs'!A658</f>
        <v>0</v>
      </c>
      <c r="B658" s="1">
        <f>IF('3. Results'!$C$4="Yes",'2. Inputs'!B658,IF(D658="Yes","",'2. Inputs'!B658))</f>
        <v>0</v>
      </c>
      <c r="C658" s="61" t="b">
        <f t="shared" si="10"/>
        <v>0</v>
      </c>
      <c r="D658" s="61">
        <f>'2. Inputs'!L658</f>
        <v>0</v>
      </c>
      <c r="E658" s="67" t="e">
        <f>IF('2. Inputs'!E658="Hourly rate",'2. Inputs'!H658,'2. Inputs'!G658/52/'2. Inputs'!F658)</f>
        <v>#DIV/0!</v>
      </c>
      <c r="F658" s="63" t="str">
        <f>IF(AND('2. Inputs'!G658=0,'2. Inputs'!H658=0),"",IF('2. Inputs'!E658&lt;&gt;"Hourly rate",'2. Inputs'!G658/('2. Inputs'!F658/'2. Inputs'!$B$3),'2. Inputs'!H658*'2. Inputs'!$B$3*52))</f>
        <v/>
      </c>
      <c r="G658" s="63">
        <f>'2. Inputs'!I658+'2. Inputs'!J658</f>
        <v>0</v>
      </c>
      <c r="H658" s="65" t="e">
        <f>IF('2. Inputs'!D658&gt;0,'2. Inputs'!D658,Calculations!G658+Calculations!F658)</f>
        <v>#VALUE!</v>
      </c>
      <c r="I658" s="66">
        <f ca="1">(TODAY()-'2. Inputs'!K658)/365</f>
        <v>124.95616438356164</v>
      </c>
      <c r="J658" s="1" t="str">
        <f>IF(ISBLANK('2. Inputs'!K658),"n/a",IF(I658&lt;=5,"5 or less",IF(AND(I658&gt;5,I658&lt;=10),"&gt; 5 and &lt;= 10",IF(AND(I658&gt;10,I658&lt;=15),"&gt; 10 and &lt;=15",IF(I658&gt;15,"More than 15","")))))</f>
        <v>n/a</v>
      </c>
      <c r="K658" s="68"/>
      <c r="L658" s="68"/>
    </row>
    <row r="659" spans="1:12" x14ac:dyDescent="0.35">
      <c r="A659" s="1">
        <f>'2. Inputs'!A659</f>
        <v>0</v>
      </c>
      <c r="B659" s="1">
        <f>IF('3. Results'!$C$4="Yes",'2. Inputs'!B659,IF(D659="Yes","",'2. Inputs'!B659))</f>
        <v>0</v>
      </c>
      <c r="C659" s="61" t="b">
        <f t="shared" si="10"/>
        <v>0</v>
      </c>
      <c r="D659" s="61">
        <f>'2. Inputs'!L659</f>
        <v>0</v>
      </c>
      <c r="E659" s="67" t="e">
        <f>IF('2. Inputs'!E659="Hourly rate",'2. Inputs'!H659,'2. Inputs'!G659/52/'2. Inputs'!F659)</f>
        <v>#DIV/0!</v>
      </c>
      <c r="F659" s="63" t="str">
        <f>IF(AND('2. Inputs'!G659=0,'2. Inputs'!H659=0),"",IF('2. Inputs'!E659&lt;&gt;"Hourly rate",'2. Inputs'!G659/('2. Inputs'!F659/'2. Inputs'!$B$3),'2. Inputs'!H659*'2. Inputs'!$B$3*52))</f>
        <v/>
      </c>
      <c r="G659" s="63">
        <f>'2. Inputs'!I659+'2. Inputs'!J659</f>
        <v>0</v>
      </c>
      <c r="H659" s="65" t="e">
        <f>IF('2. Inputs'!D659&gt;0,'2. Inputs'!D659,Calculations!G659+Calculations!F659)</f>
        <v>#VALUE!</v>
      </c>
      <c r="I659" s="66">
        <f ca="1">(TODAY()-'2. Inputs'!K659)/365</f>
        <v>124.95616438356164</v>
      </c>
      <c r="J659" s="1" t="str">
        <f>IF(ISBLANK('2. Inputs'!K659),"n/a",IF(I659&lt;=5,"5 or less",IF(AND(I659&gt;5,I659&lt;=10),"&gt; 5 and &lt;= 10",IF(AND(I659&gt;10,I659&lt;=15),"&gt; 10 and &lt;=15",IF(I659&gt;15,"More than 15","")))))</f>
        <v>n/a</v>
      </c>
      <c r="K659" s="68"/>
      <c r="L659" s="68"/>
    </row>
    <row r="660" spans="1:12" x14ac:dyDescent="0.35">
      <c r="A660" s="1">
        <f>'2. Inputs'!A660</f>
        <v>0</v>
      </c>
      <c r="B660" s="1">
        <f>IF('3. Results'!$C$4="Yes",'2. Inputs'!B660,IF(D660="Yes","",'2. Inputs'!B660))</f>
        <v>0</v>
      </c>
      <c r="C660" s="61" t="b">
        <f t="shared" si="10"/>
        <v>0</v>
      </c>
      <c r="D660" s="61">
        <f>'2. Inputs'!L660</f>
        <v>0</v>
      </c>
      <c r="E660" s="67" t="e">
        <f>IF('2. Inputs'!E660="Hourly rate",'2. Inputs'!H660,'2. Inputs'!G660/52/'2. Inputs'!F660)</f>
        <v>#DIV/0!</v>
      </c>
      <c r="F660" s="63" t="str">
        <f>IF(AND('2. Inputs'!G660=0,'2. Inputs'!H660=0),"",IF('2. Inputs'!E660&lt;&gt;"Hourly rate",'2. Inputs'!G660/('2. Inputs'!F660/'2. Inputs'!$B$3),'2. Inputs'!H660*'2. Inputs'!$B$3*52))</f>
        <v/>
      </c>
      <c r="G660" s="63">
        <f>'2. Inputs'!I660+'2. Inputs'!J660</f>
        <v>0</v>
      </c>
      <c r="H660" s="65" t="e">
        <f>IF('2. Inputs'!D660&gt;0,'2. Inputs'!D660,Calculations!G660+Calculations!F660)</f>
        <v>#VALUE!</v>
      </c>
      <c r="I660" s="66">
        <f ca="1">(TODAY()-'2. Inputs'!K660)/365</f>
        <v>124.95616438356164</v>
      </c>
      <c r="J660" s="1" t="str">
        <f>IF(ISBLANK('2. Inputs'!K660),"n/a",IF(I660&lt;=5,"5 or less",IF(AND(I660&gt;5,I660&lt;=10),"&gt; 5 and &lt;= 10",IF(AND(I660&gt;10,I660&lt;=15),"&gt; 10 and &lt;=15",IF(I660&gt;15,"More than 15","")))))</f>
        <v>n/a</v>
      </c>
      <c r="K660" s="68"/>
      <c r="L660" s="68"/>
    </row>
    <row r="661" spans="1:12" x14ac:dyDescent="0.35">
      <c r="A661" s="1">
        <f>'2. Inputs'!A661</f>
        <v>0</v>
      </c>
      <c r="B661" s="1">
        <f>IF('3. Results'!$C$4="Yes",'2. Inputs'!B661,IF(D661="Yes","",'2. Inputs'!B661))</f>
        <v>0</v>
      </c>
      <c r="C661" s="61" t="b">
        <f t="shared" si="10"/>
        <v>0</v>
      </c>
      <c r="D661" s="61">
        <f>'2. Inputs'!L661</f>
        <v>0</v>
      </c>
      <c r="E661" s="67" t="e">
        <f>IF('2. Inputs'!E661="Hourly rate",'2. Inputs'!H661,'2. Inputs'!G661/52/'2. Inputs'!F661)</f>
        <v>#DIV/0!</v>
      </c>
      <c r="F661" s="63" t="str">
        <f>IF(AND('2. Inputs'!G661=0,'2. Inputs'!H661=0),"",IF('2. Inputs'!E661&lt;&gt;"Hourly rate",'2. Inputs'!G661/('2. Inputs'!F661/'2. Inputs'!$B$3),'2. Inputs'!H661*'2. Inputs'!$B$3*52))</f>
        <v/>
      </c>
      <c r="G661" s="63">
        <f>'2. Inputs'!I661+'2. Inputs'!J661</f>
        <v>0</v>
      </c>
      <c r="H661" s="65" t="e">
        <f>IF('2. Inputs'!D661&gt;0,'2. Inputs'!D661,Calculations!G661+Calculations!F661)</f>
        <v>#VALUE!</v>
      </c>
      <c r="I661" s="66">
        <f ca="1">(TODAY()-'2. Inputs'!K661)/365</f>
        <v>124.95616438356164</v>
      </c>
      <c r="J661" s="1" t="str">
        <f>IF(ISBLANK('2. Inputs'!K661),"n/a",IF(I661&lt;=5,"5 or less",IF(AND(I661&gt;5,I661&lt;=10),"&gt; 5 and &lt;= 10",IF(AND(I661&gt;10,I661&lt;=15),"&gt; 10 and &lt;=15",IF(I661&gt;15,"More than 15","")))))</f>
        <v>n/a</v>
      </c>
      <c r="K661" s="68"/>
      <c r="L661" s="68"/>
    </row>
    <row r="662" spans="1:12" x14ac:dyDescent="0.35">
      <c r="A662" s="1">
        <f>'2. Inputs'!A662</f>
        <v>0</v>
      </c>
      <c r="B662" s="1">
        <f>IF('3. Results'!$C$4="Yes",'2. Inputs'!B662,IF(D662="Yes","",'2. Inputs'!B662))</f>
        <v>0</v>
      </c>
      <c r="C662" s="61" t="b">
        <f t="shared" si="10"/>
        <v>0</v>
      </c>
      <c r="D662" s="61">
        <f>'2. Inputs'!L662</f>
        <v>0</v>
      </c>
      <c r="E662" s="67" t="e">
        <f>IF('2. Inputs'!E662="Hourly rate",'2. Inputs'!H662,'2. Inputs'!G662/52/'2. Inputs'!F662)</f>
        <v>#DIV/0!</v>
      </c>
      <c r="F662" s="63" t="str">
        <f>IF(AND('2. Inputs'!G662=0,'2. Inputs'!H662=0),"",IF('2. Inputs'!E662&lt;&gt;"Hourly rate",'2. Inputs'!G662/('2. Inputs'!F662/'2. Inputs'!$B$3),'2. Inputs'!H662*'2. Inputs'!$B$3*52))</f>
        <v/>
      </c>
      <c r="G662" s="63">
        <f>'2. Inputs'!I662+'2. Inputs'!J662</f>
        <v>0</v>
      </c>
      <c r="H662" s="65" t="e">
        <f>IF('2. Inputs'!D662&gt;0,'2. Inputs'!D662,Calculations!G662+Calculations!F662)</f>
        <v>#VALUE!</v>
      </c>
      <c r="I662" s="66">
        <f ca="1">(TODAY()-'2. Inputs'!K662)/365</f>
        <v>124.95616438356164</v>
      </c>
      <c r="J662" s="1" t="str">
        <f>IF(ISBLANK('2. Inputs'!K662),"n/a",IF(I662&lt;=5,"5 or less",IF(AND(I662&gt;5,I662&lt;=10),"&gt; 5 and &lt;= 10",IF(AND(I662&gt;10,I662&lt;=15),"&gt; 10 and &lt;=15",IF(I662&gt;15,"More than 15","")))))</f>
        <v>n/a</v>
      </c>
      <c r="K662" s="68"/>
      <c r="L662" s="68"/>
    </row>
    <row r="663" spans="1:12" x14ac:dyDescent="0.35">
      <c r="A663" s="1">
        <f>'2. Inputs'!A663</f>
        <v>0</v>
      </c>
      <c r="B663" s="1">
        <f>IF('3. Results'!$C$4="Yes",'2. Inputs'!B663,IF(D663="Yes","",'2. Inputs'!B663))</f>
        <v>0</v>
      </c>
      <c r="C663" s="61" t="b">
        <f t="shared" si="10"/>
        <v>0</v>
      </c>
      <c r="D663" s="61">
        <f>'2. Inputs'!L663</f>
        <v>0</v>
      </c>
      <c r="E663" s="67" t="e">
        <f>IF('2. Inputs'!E663="Hourly rate",'2. Inputs'!H663,'2. Inputs'!G663/52/'2. Inputs'!F663)</f>
        <v>#DIV/0!</v>
      </c>
      <c r="F663" s="63" t="str">
        <f>IF(AND('2. Inputs'!G663=0,'2. Inputs'!H663=0),"",IF('2. Inputs'!E663&lt;&gt;"Hourly rate",'2. Inputs'!G663/('2. Inputs'!F663/'2. Inputs'!$B$3),'2. Inputs'!H663*'2. Inputs'!$B$3*52))</f>
        <v/>
      </c>
      <c r="G663" s="63">
        <f>'2. Inputs'!I663+'2. Inputs'!J663</f>
        <v>0</v>
      </c>
      <c r="H663" s="65" t="e">
        <f>IF('2. Inputs'!D663&gt;0,'2. Inputs'!D663,Calculations!G663+Calculations!F663)</f>
        <v>#VALUE!</v>
      </c>
      <c r="I663" s="66">
        <f ca="1">(TODAY()-'2. Inputs'!K663)/365</f>
        <v>124.95616438356164</v>
      </c>
      <c r="J663" s="1" t="str">
        <f>IF(ISBLANK('2. Inputs'!K663),"n/a",IF(I663&lt;=5,"5 or less",IF(AND(I663&gt;5,I663&lt;=10),"&gt; 5 and &lt;= 10",IF(AND(I663&gt;10,I663&lt;=15),"&gt; 10 and &lt;=15",IF(I663&gt;15,"More than 15","")))))</f>
        <v>n/a</v>
      </c>
      <c r="K663" s="68"/>
      <c r="L663" s="68"/>
    </row>
    <row r="664" spans="1:12" x14ac:dyDescent="0.35">
      <c r="A664" s="1">
        <f>'2. Inputs'!A664</f>
        <v>0</v>
      </c>
      <c r="B664" s="1">
        <f>IF('3. Results'!$C$4="Yes",'2. Inputs'!B664,IF(D664="Yes","",'2. Inputs'!B664))</f>
        <v>0</v>
      </c>
      <c r="C664" s="61" t="b">
        <f t="shared" si="10"/>
        <v>0</v>
      </c>
      <c r="D664" s="61">
        <f>'2. Inputs'!L664</f>
        <v>0</v>
      </c>
      <c r="E664" s="67" t="e">
        <f>IF('2. Inputs'!E664="Hourly rate",'2. Inputs'!H664,'2. Inputs'!G664/52/'2. Inputs'!F664)</f>
        <v>#DIV/0!</v>
      </c>
      <c r="F664" s="63" t="str">
        <f>IF(AND('2. Inputs'!G664=0,'2. Inputs'!H664=0),"",IF('2. Inputs'!E664&lt;&gt;"Hourly rate",'2. Inputs'!G664/('2. Inputs'!F664/'2. Inputs'!$B$3),'2. Inputs'!H664*'2. Inputs'!$B$3*52))</f>
        <v/>
      </c>
      <c r="G664" s="63">
        <f>'2. Inputs'!I664+'2. Inputs'!J664</f>
        <v>0</v>
      </c>
      <c r="H664" s="65" t="e">
        <f>IF('2. Inputs'!D664&gt;0,'2. Inputs'!D664,Calculations!G664+Calculations!F664)</f>
        <v>#VALUE!</v>
      </c>
      <c r="I664" s="66">
        <f ca="1">(TODAY()-'2. Inputs'!K664)/365</f>
        <v>124.95616438356164</v>
      </c>
      <c r="J664" s="1" t="str">
        <f>IF(ISBLANK('2. Inputs'!K664),"n/a",IF(I664&lt;=5,"5 or less",IF(AND(I664&gt;5,I664&lt;=10),"&gt; 5 and &lt;= 10",IF(AND(I664&gt;10,I664&lt;=15),"&gt; 10 and &lt;=15",IF(I664&gt;15,"More than 15","")))))</f>
        <v>n/a</v>
      </c>
      <c r="K664" s="68"/>
      <c r="L664" s="68"/>
    </row>
    <row r="665" spans="1:12" x14ac:dyDescent="0.35">
      <c r="A665" s="1">
        <f>'2. Inputs'!A665</f>
        <v>0</v>
      </c>
      <c r="B665" s="1">
        <f>IF('3. Results'!$C$4="Yes",'2. Inputs'!B665,IF(D665="Yes","",'2. Inputs'!B665))</f>
        <v>0</v>
      </c>
      <c r="C665" s="61" t="b">
        <f t="shared" si="10"/>
        <v>0</v>
      </c>
      <c r="D665" s="61">
        <f>'2. Inputs'!L665</f>
        <v>0</v>
      </c>
      <c r="E665" s="67" t="e">
        <f>IF('2. Inputs'!E665="Hourly rate",'2. Inputs'!H665,'2. Inputs'!G665/52/'2. Inputs'!F665)</f>
        <v>#DIV/0!</v>
      </c>
      <c r="F665" s="63" t="str">
        <f>IF(AND('2. Inputs'!G665=0,'2. Inputs'!H665=0),"",IF('2. Inputs'!E665&lt;&gt;"Hourly rate",'2. Inputs'!G665/('2. Inputs'!F665/'2. Inputs'!$B$3),'2. Inputs'!H665*'2. Inputs'!$B$3*52))</f>
        <v/>
      </c>
      <c r="G665" s="63">
        <f>'2. Inputs'!I665+'2. Inputs'!J665</f>
        <v>0</v>
      </c>
      <c r="H665" s="65" t="e">
        <f>IF('2. Inputs'!D665&gt;0,'2. Inputs'!D665,Calculations!G665+Calculations!F665)</f>
        <v>#VALUE!</v>
      </c>
      <c r="I665" s="66">
        <f ca="1">(TODAY()-'2. Inputs'!K665)/365</f>
        <v>124.95616438356164</v>
      </c>
      <c r="J665" s="1" t="str">
        <f>IF(ISBLANK('2. Inputs'!K665),"n/a",IF(I665&lt;=5,"5 or less",IF(AND(I665&gt;5,I665&lt;=10),"&gt; 5 and &lt;= 10",IF(AND(I665&gt;10,I665&lt;=15),"&gt; 10 and &lt;=15",IF(I665&gt;15,"More than 15","")))))</f>
        <v>n/a</v>
      </c>
      <c r="K665" s="68"/>
      <c r="L665" s="68"/>
    </row>
    <row r="666" spans="1:12" x14ac:dyDescent="0.35">
      <c r="A666" s="1">
        <f>'2. Inputs'!A666</f>
        <v>0</v>
      </c>
      <c r="B666" s="1">
        <f>IF('3. Results'!$C$4="Yes",'2. Inputs'!B666,IF(D666="Yes","",'2. Inputs'!B666))</f>
        <v>0</v>
      </c>
      <c r="C666" s="61" t="b">
        <f t="shared" si="10"/>
        <v>0</v>
      </c>
      <c r="D666" s="61">
        <f>'2. Inputs'!L666</f>
        <v>0</v>
      </c>
      <c r="E666" s="67" t="e">
        <f>IF('2. Inputs'!E666="Hourly rate",'2. Inputs'!H666,'2. Inputs'!G666/52/'2. Inputs'!F666)</f>
        <v>#DIV/0!</v>
      </c>
      <c r="F666" s="63" t="str">
        <f>IF(AND('2. Inputs'!G666=0,'2. Inputs'!H666=0),"",IF('2. Inputs'!E666&lt;&gt;"Hourly rate",'2. Inputs'!G666/('2. Inputs'!F666/'2. Inputs'!$B$3),'2. Inputs'!H666*'2. Inputs'!$B$3*52))</f>
        <v/>
      </c>
      <c r="G666" s="63">
        <f>'2. Inputs'!I666+'2. Inputs'!J666</f>
        <v>0</v>
      </c>
      <c r="H666" s="65" t="e">
        <f>IF('2. Inputs'!D666&gt;0,'2. Inputs'!D666,Calculations!G666+Calculations!F666)</f>
        <v>#VALUE!</v>
      </c>
      <c r="I666" s="66">
        <f ca="1">(TODAY()-'2. Inputs'!K666)/365</f>
        <v>124.95616438356164</v>
      </c>
      <c r="J666" s="1" t="str">
        <f>IF(ISBLANK('2. Inputs'!K666),"n/a",IF(I666&lt;=5,"5 or less",IF(AND(I666&gt;5,I666&lt;=10),"&gt; 5 and &lt;= 10",IF(AND(I666&gt;10,I666&lt;=15),"&gt; 10 and &lt;=15",IF(I666&gt;15,"More than 15","")))))</f>
        <v>n/a</v>
      </c>
      <c r="K666" s="68"/>
      <c r="L666" s="68"/>
    </row>
    <row r="667" spans="1:12" x14ac:dyDescent="0.35">
      <c r="A667" s="1">
        <f>'2. Inputs'!A667</f>
        <v>0</v>
      </c>
      <c r="B667" s="1">
        <f>IF('3. Results'!$C$4="Yes",'2. Inputs'!B667,IF(D667="Yes","",'2. Inputs'!B667))</f>
        <v>0</v>
      </c>
      <c r="C667" s="61" t="b">
        <f t="shared" si="10"/>
        <v>0</v>
      </c>
      <c r="D667" s="61">
        <f>'2. Inputs'!L667</f>
        <v>0</v>
      </c>
      <c r="E667" s="67" t="e">
        <f>IF('2. Inputs'!E667="Hourly rate",'2. Inputs'!H667,'2. Inputs'!G667/52/'2. Inputs'!F667)</f>
        <v>#DIV/0!</v>
      </c>
      <c r="F667" s="63" t="str">
        <f>IF(AND('2. Inputs'!G667=0,'2. Inputs'!H667=0),"",IF('2. Inputs'!E667&lt;&gt;"Hourly rate",'2. Inputs'!G667/('2. Inputs'!F667/'2. Inputs'!$B$3),'2. Inputs'!H667*'2. Inputs'!$B$3*52))</f>
        <v/>
      </c>
      <c r="G667" s="63">
        <f>'2. Inputs'!I667+'2. Inputs'!J667</f>
        <v>0</v>
      </c>
      <c r="H667" s="65" t="e">
        <f>IF('2. Inputs'!D667&gt;0,'2. Inputs'!D667,Calculations!G667+Calculations!F667)</f>
        <v>#VALUE!</v>
      </c>
      <c r="I667" s="66">
        <f ca="1">(TODAY()-'2. Inputs'!K667)/365</f>
        <v>124.95616438356164</v>
      </c>
      <c r="J667" s="1" t="str">
        <f>IF(ISBLANK('2. Inputs'!K667),"n/a",IF(I667&lt;=5,"5 or less",IF(AND(I667&gt;5,I667&lt;=10),"&gt; 5 and &lt;= 10",IF(AND(I667&gt;10,I667&lt;=15),"&gt; 10 and &lt;=15",IF(I667&gt;15,"More than 15","")))))</f>
        <v>n/a</v>
      </c>
      <c r="K667" s="68"/>
      <c r="L667" s="68"/>
    </row>
    <row r="668" spans="1:12" x14ac:dyDescent="0.35">
      <c r="A668" s="1">
        <f>'2. Inputs'!A668</f>
        <v>0</v>
      </c>
      <c r="B668" s="1">
        <f>IF('3. Results'!$C$4="Yes",'2. Inputs'!B668,IF(D668="Yes","",'2. Inputs'!B668))</f>
        <v>0</v>
      </c>
      <c r="C668" s="61" t="b">
        <f t="shared" si="10"/>
        <v>0</v>
      </c>
      <c r="D668" s="61">
        <f>'2. Inputs'!L668</f>
        <v>0</v>
      </c>
      <c r="E668" s="67" t="e">
        <f>IF('2. Inputs'!E668="Hourly rate",'2. Inputs'!H668,'2. Inputs'!G668/52/'2. Inputs'!F668)</f>
        <v>#DIV/0!</v>
      </c>
      <c r="F668" s="63" t="str">
        <f>IF(AND('2. Inputs'!G668=0,'2. Inputs'!H668=0),"",IF('2. Inputs'!E668&lt;&gt;"Hourly rate",'2. Inputs'!G668/('2. Inputs'!F668/'2. Inputs'!$B$3),'2. Inputs'!H668*'2. Inputs'!$B$3*52))</f>
        <v/>
      </c>
      <c r="G668" s="63">
        <f>'2. Inputs'!I668+'2. Inputs'!J668</f>
        <v>0</v>
      </c>
      <c r="H668" s="65" t="e">
        <f>IF('2. Inputs'!D668&gt;0,'2. Inputs'!D668,Calculations!G668+Calculations!F668)</f>
        <v>#VALUE!</v>
      </c>
      <c r="I668" s="66">
        <f ca="1">(TODAY()-'2. Inputs'!K668)/365</f>
        <v>124.95616438356164</v>
      </c>
      <c r="J668" s="1" t="str">
        <f>IF(ISBLANK('2. Inputs'!K668),"n/a",IF(I668&lt;=5,"5 or less",IF(AND(I668&gt;5,I668&lt;=10),"&gt; 5 and &lt;= 10",IF(AND(I668&gt;10,I668&lt;=15),"&gt; 10 and &lt;=15",IF(I668&gt;15,"More than 15","")))))</f>
        <v>n/a</v>
      </c>
      <c r="K668" s="68"/>
      <c r="L668" s="68"/>
    </row>
    <row r="669" spans="1:12" x14ac:dyDescent="0.35">
      <c r="A669" s="1">
        <f>'2. Inputs'!A669</f>
        <v>0</v>
      </c>
      <c r="B669" s="1">
        <f>IF('3. Results'!$C$4="Yes",'2. Inputs'!B669,IF(D669="Yes","",'2. Inputs'!B669))</f>
        <v>0</v>
      </c>
      <c r="C669" s="61" t="b">
        <f t="shared" si="10"/>
        <v>0</v>
      </c>
      <c r="D669" s="61">
        <f>'2. Inputs'!L669</f>
        <v>0</v>
      </c>
      <c r="E669" s="67" t="e">
        <f>IF('2. Inputs'!E669="Hourly rate",'2. Inputs'!H669,'2. Inputs'!G669/52/'2. Inputs'!F669)</f>
        <v>#DIV/0!</v>
      </c>
      <c r="F669" s="63" t="str">
        <f>IF(AND('2. Inputs'!G669=0,'2. Inputs'!H669=0),"",IF('2. Inputs'!E669&lt;&gt;"Hourly rate",'2. Inputs'!G669/('2. Inputs'!F669/'2. Inputs'!$B$3),'2. Inputs'!H669*'2. Inputs'!$B$3*52))</f>
        <v/>
      </c>
      <c r="G669" s="63">
        <f>'2. Inputs'!I669+'2. Inputs'!J669</f>
        <v>0</v>
      </c>
      <c r="H669" s="65" t="e">
        <f>IF('2. Inputs'!D669&gt;0,'2. Inputs'!D669,Calculations!G669+Calculations!F669)</f>
        <v>#VALUE!</v>
      </c>
      <c r="I669" s="66">
        <f ca="1">(TODAY()-'2. Inputs'!K669)/365</f>
        <v>124.95616438356164</v>
      </c>
      <c r="J669" s="1" t="str">
        <f>IF(ISBLANK('2. Inputs'!K669),"n/a",IF(I669&lt;=5,"5 or less",IF(AND(I669&gt;5,I669&lt;=10),"&gt; 5 and &lt;= 10",IF(AND(I669&gt;10,I669&lt;=15),"&gt; 10 and &lt;=15",IF(I669&gt;15,"More than 15","")))))</f>
        <v>n/a</v>
      </c>
      <c r="K669" s="68"/>
      <c r="L669" s="68"/>
    </row>
    <row r="670" spans="1:12" x14ac:dyDescent="0.35">
      <c r="A670" s="1">
        <f>'2. Inputs'!A670</f>
        <v>0</v>
      </c>
      <c r="B670" s="1">
        <f>IF('3. Results'!$C$4="Yes",'2. Inputs'!B670,IF(D670="Yes","",'2. Inputs'!B670))</f>
        <v>0</v>
      </c>
      <c r="C670" s="61" t="b">
        <f t="shared" si="10"/>
        <v>0</v>
      </c>
      <c r="D670" s="61">
        <f>'2. Inputs'!L670</f>
        <v>0</v>
      </c>
      <c r="E670" s="67" t="e">
        <f>IF('2. Inputs'!E670="Hourly rate",'2. Inputs'!H670,'2. Inputs'!G670/52/'2. Inputs'!F670)</f>
        <v>#DIV/0!</v>
      </c>
      <c r="F670" s="63" t="str">
        <f>IF(AND('2. Inputs'!G670=0,'2. Inputs'!H670=0),"",IF('2. Inputs'!E670&lt;&gt;"Hourly rate",'2. Inputs'!G670/('2. Inputs'!F670/'2. Inputs'!$B$3),'2. Inputs'!H670*'2. Inputs'!$B$3*52))</f>
        <v/>
      </c>
      <c r="G670" s="63">
        <f>'2. Inputs'!I670+'2. Inputs'!J670</f>
        <v>0</v>
      </c>
      <c r="H670" s="65" t="e">
        <f>IF('2. Inputs'!D670&gt;0,'2. Inputs'!D670,Calculations!G670+Calculations!F670)</f>
        <v>#VALUE!</v>
      </c>
      <c r="I670" s="66">
        <f ca="1">(TODAY()-'2. Inputs'!K670)/365</f>
        <v>124.95616438356164</v>
      </c>
      <c r="J670" s="1" t="str">
        <f>IF(ISBLANK('2. Inputs'!K670),"n/a",IF(I670&lt;=5,"5 or less",IF(AND(I670&gt;5,I670&lt;=10),"&gt; 5 and &lt;= 10",IF(AND(I670&gt;10,I670&lt;=15),"&gt; 10 and &lt;=15",IF(I670&gt;15,"More than 15","")))))</f>
        <v>n/a</v>
      </c>
      <c r="K670" s="68"/>
      <c r="L670" s="68"/>
    </row>
    <row r="671" spans="1:12" x14ac:dyDescent="0.35">
      <c r="A671" s="1">
        <f>'2. Inputs'!A671</f>
        <v>0</v>
      </c>
      <c r="B671" s="1">
        <f>IF('3. Results'!$C$4="Yes",'2. Inputs'!B671,IF(D671="Yes","",'2. Inputs'!B671))</f>
        <v>0</v>
      </c>
      <c r="C671" s="61" t="b">
        <f t="shared" si="10"/>
        <v>0</v>
      </c>
      <c r="D671" s="61">
        <f>'2. Inputs'!L671</f>
        <v>0</v>
      </c>
      <c r="E671" s="67" t="e">
        <f>IF('2. Inputs'!E671="Hourly rate",'2. Inputs'!H671,'2. Inputs'!G671/52/'2. Inputs'!F671)</f>
        <v>#DIV/0!</v>
      </c>
      <c r="F671" s="63" t="str">
        <f>IF(AND('2. Inputs'!G671=0,'2. Inputs'!H671=0),"",IF('2. Inputs'!E671&lt;&gt;"Hourly rate",'2. Inputs'!G671/('2. Inputs'!F671/'2. Inputs'!$B$3),'2. Inputs'!H671*'2. Inputs'!$B$3*52))</f>
        <v/>
      </c>
      <c r="G671" s="63">
        <f>'2. Inputs'!I671+'2. Inputs'!J671</f>
        <v>0</v>
      </c>
      <c r="H671" s="65" t="e">
        <f>IF('2. Inputs'!D671&gt;0,'2. Inputs'!D671,Calculations!G671+Calculations!F671)</f>
        <v>#VALUE!</v>
      </c>
      <c r="I671" s="66">
        <f ca="1">(TODAY()-'2. Inputs'!K671)/365</f>
        <v>124.95616438356164</v>
      </c>
      <c r="J671" s="1" t="str">
        <f>IF(ISBLANK('2. Inputs'!K671),"n/a",IF(I671&lt;=5,"5 or less",IF(AND(I671&gt;5,I671&lt;=10),"&gt; 5 and &lt;= 10",IF(AND(I671&gt;10,I671&lt;=15),"&gt; 10 and &lt;=15",IF(I671&gt;15,"More than 15","")))))</f>
        <v>n/a</v>
      </c>
      <c r="K671" s="68"/>
      <c r="L671" s="68"/>
    </row>
    <row r="672" spans="1:12" x14ac:dyDescent="0.35">
      <c r="A672" s="1">
        <f>'2. Inputs'!A672</f>
        <v>0</v>
      </c>
      <c r="B672" s="1">
        <f>IF('3. Results'!$C$4="Yes",'2. Inputs'!B672,IF(D672="Yes","",'2. Inputs'!B672))</f>
        <v>0</v>
      </c>
      <c r="C672" s="61" t="b">
        <f t="shared" si="10"/>
        <v>0</v>
      </c>
      <c r="D672" s="61">
        <f>'2. Inputs'!L672</f>
        <v>0</v>
      </c>
      <c r="E672" s="67" t="e">
        <f>IF('2. Inputs'!E672="Hourly rate",'2. Inputs'!H672,'2. Inputs'!G672/52/'2. Inputs'!F672)</f>
        <v>#DIV/0!</v>
      </c>
      <c r="F672" s="63" t="str">
        <f>IF(AND('2. Inputs'!G672=0,'2. Inputs'!H672=0),"",IF('2. Inputs'!E672&lt;&gt;"Hourly rate",'2. Inputs'!G672/('2. Inputs'!F672/'2. Inputs'!$B$3),'2. Inputs'!H672*'2. Inputs'!$B$3*52))</f>
        <v/>
      </c>
      <c r="G672" s="63">
        <f>'2. Inputs'!I672+'2. Inputs'!J672</f>
        <v>0</v>
      </c>
      <c r="H672" s="65" t="e">
        <f>IF('2. Inputs'!D672&gt;0,'2. Inputs'!D672,Calculations!G672+Calculations!F672)</f>
        <v>#VALUE!</v>
      </c>
      <c r="I672" s="66">
        <f ca="1">(TODAY()-'2. Inputs'!K672)/365</f>
        <v>124.95616438356164</v>
      </c>
      <c r="J672" s="1" t="str">
        <f>IF(ISBLANK('2. Inputs'!K672),"n/a",IF(I672&lt;=5,"5 or less",IF(AND(I672&gt;5,I672&lt;=10),"&gt; 5 and &lt;= 10",IF(AND(I672&gt;10,I672&lt;=15),"&gt; 10 and &lt;=15",IF(I672&gt;15,"More than 15","")))))</f>
        <v>n/a</v>
      </c>
      <c r="K672" s="68"/>
      <c r="L672" s="68"/>
    </row>
    <row r="673" spans="1:12" x14ac:dyDescent="0.35">
      <c r="A673" s="1">
        <f>'2. Inputs'!A673</f>
        <v>0</v>
      </c>
      <c r="B673" s="1">
        <f>IF('3. Results'!$C$4="Yes",'2. Inputs'!B673,IF(D673="Yes","",'2. Inputs'!B673))</f>
        <v>0</v>
      </c>
      <c r="C673" s="61" t="b">
        <f t="shared" si="10"/>
        <v>0</v>
      </c>
      <c r="D673" s="61">
        <f>'2. Inputs'!L673</f>
        <v>0</v>
      </c>
      <c r="E673" s="67" t="e">
        <f>IF('2. Inputs'!E673="Hourly rate",'2. Inputs'!H673,'2. Inputs'!G673/52/'2. Inputs'!F673)</f>
        <v>#DIV/0!</v>
      </c>
      <c r="F673" s="63" t="str">
        <f>IF(AND('2. Inputs'!G673=0,'2. Inputs'!H673=0),"",IF('2. Inputs'!E673&lt;&gt;"Hourly rate",'2. Inputs'!G673/('2. Inputs'!F673/'2. Inputs'!$B$3),'2. Inputs'!H673*'2. Inputs'!$B$3*52))</f>
        <v/>
      </c>
      <c r="G673" s="63">
        <f>'2. Inputs'!I673+'2. Inputs'!J673</f>
        <v>0</v>
      </c>
      <c r="H673" s="65" t="e">
        <f>IF('2. Inputs'!D673&gt;0,'2. Inputs'!D673,Calculations!G673+Calculations!F673)</f>
        <v>#VALUE!</v>
      </c>
      <c r="I673" s="66">
        <f ca="1">(TODAY()-'2. Inputs'!K673)/365</f>
        <v>124.95616438356164</v>
      </c>
      <c r="J673" s="1" t="str">
        <f>IF(ISBLANK('2. Inputs'!K673),"n/a",IF(I673&lt;=5,"5 or less",IF(AND(I673&gt;5,I673&lt;=10),"&gt; 5 and &lt;= 10",IF(AND(I673&gt;10,I673&lt;=15),"&gt; 10 and &lt;=15",IF(I673&gt;15,"More than 15","")))))</f>
        <v>n/a</v>
      </c>
      <c r="K673" s="68"/>
      <c r="L673" s="68"/>
    </row>
    <row r="674" spans="1:12" x14ac:dyDescent="0.35">
      <c r="A674" s="1">
        <f>'2. Inputs'!A674</f>
        <v>0</v>
      </c>
      <c r="B674" s="1">
        <f>IF('3. Results'!$C$4="Yes",'2. Inputs'!B674,IF(D674="Yes","",'2. Inputs'!B674))</f>
        <v>0</v>
      </c>
      <c r="C674" s="61" t="b">
        <f t="shared" si="10"/>
        <v>0</v>
      </c>
      <c r="D674" s="61">
        <f>'2. Inputs'!L674</f>
        <v>0</v>
      </c>
      <c r="E674" s="67" t="e">
        <f>IF('2. Inputs'!E674="Hourly rate",'2. Inputs'!H674,'2. Inputs'!G674/52/'2. Inputs'!F674)</f>
        <v>#DIV/0!</v>
      </c>
      <c r="F674" s="63" t="str">
        <f>IF(AND('2. Inputs'!G674=0,'2. Inputs'!H674=0),"",IF('2. Inputs'!E674&lt;&gt;"Hourly rate",'2. Inputs'!G674/('2. Inputs'!F674/'2. Inputs'!$B$3),'2. Inputs'!H674*'2. Inputs'!$B$3*52))</f>
        <v/>
      </c>
      <c r="G674" s="63">
        <f>'2. Inputs'!I674+'2. Inputs'!J674</f>
        <v>0</v>
      </c>
      <c r="H674" s="65" t="e">
        <f>IF('2. Inputs'!D674&gt;0,'2. Inputs'!D674,Calculations!G674+Calculations!F674)</f>
        <v>#VALUE!</v>
      </c>
      <c r="I674" s="66">
        <f ca="1">(TODAY()-'2. Inputs'!K674)/365</f>
        <v>124.95616438356164</v>
      </c>
      <c r="J674" s="1" t="str">
        <f>IF(ISBLANK('2. Inputs'!K674),"n/a",IF(I674&lt;=5,"5 or less",IF(AND(I674&gt;5,I674&lt;=10),"&gt; 5 and &lt;= 10",IF(AND(I674&gt;10,I674&lt;=15),"&gt; 10 and &lt;=15",IF(I674&gt;15,"More than 15","")))))</f>
        <v>n/a</v>
      </c>
      <c r="K674" s="68"/>
      <c r="L674" s="68"/>
    </row>
    <row r="675" spans="1:12" x14ac:dyDescent="0.35">
      <c r="A675" s="1">
        <f>'2. Inputs'!A675</f>
        <v>0</v>
      </c>
      <c r="B675" s="1">
        <f>IF('3. Results'!$C$4="Yes",'2. Inputs'!B675,IF(D675="Yes","",'2. Inputs'!B675))</f>
        <v>0</v>
      </c>
      <c r="C675" s="61" t="b">
        <f t="shared" si="10"/>
        <v>0</v>
      </c>
      <c r="D675" s="61">
        <f>'2. Inputs'!L675</f>
        <v>0</v>
      </c>
      <c r="E675" s="67" t="e">
        <f>IF('2. Inputs'!E675="Hourly rate",'2. Inputs'!H675,'2. Inputs'!G675/52/'2. Inputs'!F675)</f>
        <v>#DIV/0!</v>
      </c>
      <c r="F675" s="63" t="str">
        <f>IF(AND('2. Inputs'!G675=0,'2. Inputs'!H675=0),"",IF('2. Inputs'!E675&lt;&gt;"Hourly rate",'2. Inputs'!G675/('2. Inputs'!F675/'2. Inputs'!$B$3),'2. Inputs'!H675*'2. Inputs'!$B$3*52))</f>
        <v/>
      </c>
      <c r="G675" s="63">
        <f>'2. Inputs'!I675+'2. Inputs'!J675</f>
        <v>0</v>
      </c>
      <c r="H675" s="65" t="e">
        <f>IF('2. Inputs'!D675&gt;0,'2. Inputs'!D675,Calculations!G675+Calculations!F675)</f>
        <v>#VALUE!</v>
      </c>
      <c r="I675" s="66">
        <f ca="1">(TODAY()-'2. Inputs'!K675)/365</f>
        <v>124.95616438356164</v>
      </c>
      <c r="J675" s="1" t="str">
        <f>IF(ISBLANK('2. Inputs'!K675),"n/a",IF(I675&lt;=5,"5 or less",IF(AND(I675&gt;5,I675&lt;=10),"&gt; 5 and &lt;= 10",IF(AND(I675&gt;10,I675&lt;=15),"&gt; 10 and &lt;=15",IF(I675&gt;15,"More than 15","")))))</f>
        <v>n/a</v>
      </c>
      <c r="K675" s="68"/>
      <c r="L675" s="68"/>
    </row>
    <row r="676" spans="1:12" x14ac:dyDescent="0.35">
      <c r="A676" s="1">
        <f>'2. Inputs'!A676</f>
        <v>0</v>
      </c>
      <c r="B676" s="1">
        <f>IF('3. Results'!$C$4="Yes",'2. Inputs'!B676,IF(D676="Yes","",'2. Inputs'!B676))</f>
        <v>0</v>
      </c>
      <c r="C676" s="61" t="b">
        <f t="shared" si="10"/>
        <v>0</v>
      </c>
      <c r="D676" s="61">
        <f>'2. Inputs'!L676</f>
        <v>0</v>
      </c>
      <c r="E676" s="67" t="e">
        <f>IF('2. Inputs'!E676="Hourly rate",'2. Inputs'!H676,'2. Inputs'!G676/52/'2. Inputs'!F676)</f>
        <v>#DIV/0!</v>
      </c>
      <c r="F676" s="63" t="str">
        <f>IF(AND('2. Inputs'!G676=0,'2. Inputs'!H676=0),"",IF('2. Inputs'!E676&lt;&gt;"Hourly rate",'2. Inputs'!G676/('2. Inputs'!F676/'2. Inputs'!$B$3),'2. Inputs'!H676*'2. Inputs'!$B$3*52))</f>
        <v/>
      </c>
      <c r="G676" s="63">
        <f>'2. Inputs'!I676+'2. Inputs'!J676</f>
        <v>0</v>
      </c>
      <c r="H676" s="65" t="e">
        <f>IF('2. Inputs'!D676&gt;0,'2. Inputs'!D676,Calculations!G676+Calculations!F676)</f>
        <v>#VALUE!</v>
      </c>
      <c r="I676" s="66">
        <f ca="1">(TODAY()-'2. Inputs'!K676)/365</f>
        <v>124.95616438356164</v>
      </c>
      <c r="J676" s="1" t="str">
        <f>IF(ISBLANK('2. Inputs'!K676),"n/a",IF(I676&lt;=5,"5 or less",IF(AND(I676&gt;5,I676&lt;=10),"&gt; 5 and &lt;= 10",IF(AND(I676&gt;10,I676&lt;=15),"&gt; 10 and &lt;=15",IF(I676&gt;15,"More than 15","")))))</f>
        <v>n/a</v>
      </c>
      <c r="K676" s="68"/>
      <c r="L676" s="68"/>
    </row>
    <row r="677" spans="1:12" x14ac:dyDescent="0.35">
      <c r="A677" s="1">
        <f>'2. Inputs'!A677</f>
        <v>0</v>
      </c>
      <c r="B677" s="1">
        <f>IF('3. Results'!$C$4="Yes",'2. Inputs'!B677,IF(D677="Yes","",'2. Inputs'!B677))</f>
        <v>0</v>
      </c>
      <c r="C677" s="61" t="b">
        <f t="shared" si="10"/>
        <v>0</v>
      </c>
      <c r="D677" s="61">
        <f>'2. Inputs'!L677</f>
        <v>0</v>
      </c>
      <c r="E677" s="67" t="e">
        <f>IF('2. Inputs'!E677="Hourly rate",'2. Inputs'!H677,'2. Inputs'!G677/52/'2. Inputs'!F677)</f>
        <v>#DIV/0!</v>
      </c>
      <c r="F677" s="63" t="str">
        <f>IF(AND('2. Inputs'!G677=0,'2. Inputs'!H677=0),"",IF('2. Inputs'!E677&lt;&gt;"Hourly rate",'2. Inputs'!G677/('2. Inputs'!F677/'2. Inputs'!$B$3),'2. Inputs'!H677*'2. Inputs'!$B$3*52))</f>
        <v/>
      </c>
      <c r="G677" s="63">
        <f>'2. Inputs'!I677+'2. Inputs'!J677</f>
        <v>0</v>
      </c>
      <c r="H677" s="65" t="e">
        <f>IF('2. Inputs'!D677&gt;0,'2. Inputs'!D677,Calculations!G677+Calculations!F677)</f>
        <v>#VALUE!</v>
      </c>
      <c r="I677" s="66">
        <f ca="1">(TODAY()-'2. Inputs'!K677)/365</f>
        <v>124.95616438356164</v>
      </c>
      <c r="J677" s="1" t="str">
        <f>IF(ISBLANK('2. Inputs'!K677),"n/a",IF(I677&lt;=5,"5 or less",IF(AND(I677&gt;5,I677&lt;=10),"&gt; 5 and &lt;= 10",IF(AND(I677&gt;10,I677&lt;=15),"&gt; 10 and &lt;=15",IF(I677&gt;15,"More than 15","")))))</f>
        <v>n/a</v>
      </c>
      <c r="K677" s="68"/>
      <c r="L677" s="68"/>
    </row>
    <row r="678" spans="1:12" x14ac:dyDescent="0.35">
      <c r="A678" s="1">
        <f>'2. Inputs'!A678</f>
        <v>0</v>
      </c>
      <c r="B678" s="1">
        <f>IF('3. Results'!$C$4="Yes",'2. Inputs'!B678,IF(D678="Yes","",'2. Inputs'!B678))</f>
        <v>0</v>
      </c>
      <c r="C678" s="61" t="b">
        <f t="shared" si="10"/>
        <v>0</v>
      </c>
      <c r="D678" s="61">
        <f>'2. Inputs'!L678</f>
        <v>0</v>
      </c>
      <c r="E678" s="67" t="e">
        <f>IF('2. Inputs'!E678="Hourly rate",'2. Inputs'!H678,'2. Inputs'!G678/52/'2. Inputs'!F678)</f>
        <v>#DIV/0!</v>
      </c>
      <c r="F678" s="63" t="str">
        <f>IF(AND('2. Inputs'!G678=0,'2. Inputs'!H678=0),"",IF('2. Inputs'!E678&lt;&gt;"Hourly rate",'2. Inputs'!G678/('2. Inputs'!F678/'2. Inputs'!$B$3),'2. Inputs'!H678*'2. Inputs'!$B$3*52))</f>
        <v/>
      </c>
      <c r="G678" s="63">
        <f>'2. Inputs'!I678+'2. Inputs'!J678</f>
        <v>0</v>
      </c>
      <c r="H678" s="65" t="e">
        <f>IF('2. Inputs'!D678&gt;0,'2. Inputs'!D678,Calculations!G678+Calculations!F678)</f>
        <v>#VALUE!</v>
      </c>
      <c r="I678" s="66">
        <f ca="1">(TODAY()-'2. Inputs'!K678)/365</f>
        <v>124.95616438356164</v>
      </c>
      <c r="J678" s="1" t="str">
        <f>IF(ISBLANK('2. Inputs'!K678),"n/a",IF(I678&lt;=5,"5 or less",IF(AND(I678&gt;5,I678&lt;=10),"&gt; 5 and &lt;= 10",IF(AND(I678&gt;10,I678&lt;=15),"&gt; 10 and &lt;=15",IF(I678&gt;15,"More than 15","")))))</f>
        <v>n/a</v>
      </c>
      <c r="K678" s="68"/>
      <c r="L678" s="68"/>
    </row>
    <row r="679" spans="1:12" x14ac:dyDescent="0.35">
      <c r="A679" s="1">
        <f>'2. Inputs'!A679</f>
        <v>0</v>
      </c>
      <c r="B679" s="1">
        <f>IF('3. Results'!$C$4="Yes",'2. Inputs'!B679,IF(D679="Yes","",'2. Inputs'!B679))</f>
        <v>0</v>
      </c>
      <c r="C679" s="61" t="b">
        <f t="shared" si="10"/>
        <v>0</v>
      </c>
      <c r="D679" s="61">
        <f>'2. Inputs'!L679</f>
        <v>0</v>
      </c>
      <c r="E679" s="67" t="e">
        <f>IF('2. Inputs'!E679="Hourly rate",'2. Inputs'!H679,'2. Inputs'!G679/52/'2. Inputs'!F679)</f>
        <v>#DIV/0!</v>
      </c>
      <c r="F679" s="63" t="str">
        <f>IF(AND('2. Inputs'!G679=0,'2. Inputs'!H679=0),"",IF('2. Inputs'!E679&lt;&gt;"Hourly rate",'2. Inputs'!G679/('2. Inputs'!F679/'2. Inputs'!$B$3),'2. Inputs'!H679*'2. Inputs'!$B$3*52))</f>
        <v/>
      </c>
      <c r="G679" s="63">
        <f>'2. Inputs'!I679+'2. Inputs'!J679</f>
        <v>0</v>
      </c>
      <c r="H679" s="65" t="e">
        <f>IF('2. Inputs'!D679&gt;0,'2. Inputs'!D679,Calculations!G679+Calculations!F679)</f>
        <v>#VALUE!</v>
      </c>
      <c r="I679" s="66">
        <f ca="1">(TODAY()-'2. Inputs'!K679)/365</f>
        <v>124.95616438356164</v>
      </c>
      <c r="J679" s="1" t="str">
        <f>IF(ISBLANK('2. Inputs'!K679),"n/a",IF(I679&lt;=5,"5 or less",IF(AND(I679&gt;5,I679&lt;=10),"&gt; 5 and &lt;= 10",IF(AND(I679&gt;10,I679&lt;=15),"&gt; 10 and &lt;=15",IF(I679&gt;15,"More than 15","")))))</f>
        <v>n/a</v>
      </c>
      <c r="K679" s="68"/>
      <c r="L679" s="68"/>
    </row>
    <row r="680" spans="1:12" x14ac:dyDescent="0.35">
      <c r="A680" s="1">
        <f>'2. Inputs'!A680</f>
        <v>0</v>
      </c>
      <c r="B680" s="1">
        <f>IF('3. Results'!$C$4="Yes",'2. Inputs'!B680,IF(D680="Yes","",'2. Inputs'!B680))</f>
        <v>0</v>
      </c>
      <c r="C680" s="61" t="b">
        <f t="shared" si="10"/>
        <v>0</v>
      </c>
      <c r="D680" s="61">
        <f>'2. Inputs'!L680</f>
        <v>0</v>
      </c>
      <c r="E680" s="67" t="e">
        <f>IF('2. Inputs'!E680="Hourly rate",'2. Inputs'!H680,'2. Inputs'!G680/52/'2. Inputs'!F680)</f>
        <v>#DIV/0!</v>
      </c>
      <c r="F680" s="63" t="str">
        <f>IF(AND('2. Inputs'!G680=0,'2. Inputs'!H680=0),"",IF('2. Inputs'!E680&lt;&gt;"Hourly rate",'2. Inputs'!G680/('2. Inputs'!F680/'2. Inputs'!$B$3),'2. Inputs'!H680*'2. Inputs'!$B$3*52))</f>
        <v/>
      </c>
      <c r="G680" s="63">
        <f>'2. Inputs'!I680+'2. Inputs'!J680</f>
        <v>0</v>
      </c>
      <c r="H680" s="65" t="e">
        <f>IF('2. Inputs'!D680&gt;0,'2. Inputs'!D680,Calculations!G680+Calculations!F680)</f>
        <v>#VALUE!</v>
      </c>
      <c r="I680" s="66">
        <f ca="1">(TODAY()-'2. Inputs'!K680)/365</f>
        <v>124.95616438356164</v>
      </c>
      <c r="J680" s="1" t="str">
        <f>IF(ISBLANK('2. Inputs'!K680),"n/a",IF(I680&lt;=5,"5 or less",IF(AND(I680&gt;5,I680&lt;=10),"&gt; 5 and &lt;= 10",IF(AND(I680&gt;10,I680&lt;=15),"&gt; 10 and &lt;=15",IF(I680&gt;15,"More than 15","")))))</f>
        <v>n/a</v>
      </c>
      <c r="K680" s="68"/>
      <c r="L680" s="68"/>
    </row>
    <row r="681" spans="1:12" x14ac:dyDescent="0.35">
      <c r="A681" s="1">
        <f>'2. Inputs'!A681</f>
        <v>0</v>
      </c>
      <c r="B681" s="1">
        <f>IF('3. Results'!$C$4="Yes",'2. Inputs'!B681,IF(D681="Yes","",'2. Inputs'!B681))</f>
        <v>0</v>
      </c>
      <c r="C681" s="61" t="b">
        <f t="shared" si="10"/>
        <v>0</v>
      </c>
      <c r="D681" s="61">
        <f>'2. Inputs'!L681</f>
        <v>0</v>
      </c>
      <c r="E681" s="67" t="e">
        <f>IF('2. Inputs'!E681="Hourly rate",'2. Inputs'!H681,'2. Inputs'!G681/52/'2. Inputs'!F681)</f>
        <v>#DIV/0!</v>
      </c>
      <c r="F681" s="63" t="str">
        <f>IF(AND('2. Inputs'!G681=0,'2. Inputs'!H681=0),"",IF('2. Inputs'!E681&lt;&gt;"Hourly rate",'2. Inputs'!G681/('2. Inputs'!F681/'2. Inputs'!$B$3),'2. Inputs'!H681*'2. Inputs'!$B$3*52))</f>
        <v/>
      </c>
      <c r="G681" s="63">
        <f>'2. Inputs'!I681+'2. Inputs'!J681</f>
        <v>0</v>
      </c>
      <c r="H681" s="65" t="e">
        <f>IF('2. Inputs'!D681&gt;0,'2. Inputs'!D681,Calculations!G681+Calculations!F681)</f>
        <v>#VALUE!</v>
      </c>
      <c r="I681" s="66">
        <f ca="1">(TODAY()-'2. Inputs'!K681)/365</f>
        <v>124.95616438356164</v>
      </c>
      <c r="J681" s="1" t="str">
        <f>IF(ISBLANK('2. Inputs'!K681),"n/a",IF(I681&lt;=5,"5 or less",IF(AND(I681&gt;5,I681&lt;=10),"&gt; 5 and &lt;= 10",IF(AND(I681&gt;10,I681&lt;=15),"&gt; 10 and &lt;=15",IF(I681&gt;15,"More than 15","")))))</f>
        <v>n/a</v>
      </c>
      <c r="K681" s="68"/>
      <c r="L681" s="68"/>
    </row>
    <row r="682" spans="1:12" x14ac:dyDescent="0.35">
      <c r="A682" s="1">
        <f>'2. Inputs'!A682</f>
        <v>0</v>
      </c>
      <c r="B682" s="1">
        <f>IF('3. Results'!$C$4="Yes",'2. Inputs'!B682,IF(D682="Yes","",'2. Inputs'!B682))</f>
        <v>0</v>
      </c>
      <c r="C682" s="61" t="b">
        <f t="shared" si="10"/>
        <v>0</v>
      </c>
      <c r="D682" s="61">
        <f>'2. Inputs'!L682</f>
        <v>0</v>
      </c>
      <c r="E682" s="67" t="e">
        <f>IF('2. Inputs'!E682="Hourly rate",'2. Inputs'!H682,'2. Inputs'!G682/52/'2. Inputs'!F682)</f>
        <v>#DIV/0!</v>
      </c>
      <c r="F682" s="63" t="str">
        <f>IF(AND('2. Inputs'!G682=0,'2. Inputs'!H682=0),"",IF('2. Inputs'!E682&lt;&gt;"Hourly rate",'2. Inputs'!G682/('2. Inputs'!F682/'2. Inputs'!$B$3),'2. Inputs'!H682*'2. Inputs'!$B$3*52))</f>
        <v/>
      </c>
      <c r="G682" s="63">
        <f>'2. Inputs'!I682+'2. Inputs'!J682</f>
        <v>0</v>
      </c>
      <c r="H682" s="65" t="e">
        <f>IF('2. Inputs'!D682&gt;0,'2. Inputs'!D682,Calculations!G682+Calculations!F682)</f>
        <v>#VALUE!</v>
      </c>
      <c r="I682" s="66">
        <f ca="1">(TODAY()-'2. Inputs'!K682)/365</f>
        <v>124.95616438356164</v>
      </c>
      <c r="J682" s="1" t="str">
        <f>IF(ISBLANK('2. Inputs'!K682),"n/a",IF(I682&lt;=5,"5 or less",IF(AND(I682&gt;5,I682&lt;=10),"&gt; 5 and &lt;= 10",IF(AND(I682&gt;10,I682&lt;=15),"&gt; 10 and &lt;=15",IF(I682&gt;15,"More than 15","")))))</f>
        <v>n/a</v>
      </c>
      <c r="K682" s="68"/>
      <c r="L682" s="68"/>
    </row>
    <row r="683" spans="1:12" x14ac:dyDescent="0.35">
      <c r="A683" s="1">
        <f>'2. Inputs'!A683</f>
        <v>0</v>
      </c>
      <c r="B683" s="1">
        <f>IF('3. Results'!$C$4="Yes",'2. Inputs'!B683,IF(D683="Yes","",'2. Inputs'!B683))</f>
        <v>0</v>
      </c>
      <c r="C683" s="61" t="b">
        <f t="shared" si="10"/>
        <v>0</v>
      </c>
      <c r="D683" s="61">
        <f>'2. Inputs'!L683</f>
        <v>0</v>
      </c>
      <c r="E683" s="67" t="e">
        <f>IF('2. Inputs'!E683="Hourly rate",'2. Inputs'!H683,'2. Inputs'!G683/52/'2. Inputs'!F683)</f>
        <v>#DIV/0!</v>
      </c>
      <c r="F683" s="63" t="str">
        <f>IF(AND('2. Inputs'!G683=0,'2. Inputs'!H683=0),"",IF('2. Inputs'!E683&lt;&gt;"Hourly rate",'2. Inputs'!G683/('2. Inputs'!F683/'2. Inputs'!$B$3),'2. Inputs'!H683*'2. Inputs'!$B$3*52))</f>
        <v/>
      </c>
      <c r="G683" s="63">
        <f>'2. Inputs'!I683+'2. Inputs'!J683</f>
        <v>0</v>
      </c>
      <c r="H683" s="65" t="e">
        <f>IF('2. Inputs'!D683&gt;0,'2. Inputs'!D683,Calculations!G683+Calculations!F683)</f>
        <v>#VALUE!</v>
      </c>
      <c r="I683" s="66">
        <f ca="1">(TODAY()-'2. Inputs'!K683)/365</f>
        <v>124.95616438356164</v>
      </c>
      <c r="J683" s="1" t="str">
        <f>IF(ISBLANK('2. Inputs'!K683),"n/a",IF(I683&lt;=5,"5 or less",IF(AND(I683&gt;5,I683&lt;=10),"&gt; 5 and &lt;= 10",IF(AND(I683&gt;10,I683&lt;=15),"&gt; 10 and &lt;=15",IF(I683&gt;15,"More than 15","")))))</f>
        <v>n/a</v>
      </c>
      <c r="K683" s="68"/>
      <c r="L683" s="68"/>
    </row>
    <row r="684" spans="1:12" x14ac:dyDescent="0.35">
      <c r="A684" s="1">
        <f>'2. Inputs'!A684</f>
        <v>0</v>
      </c>
      <c r="B684" s="1">
        <f>IF('3. Results'!$C$4="Yes",'2. Inputs'!B684,IF(D684="Yes","",'2. Inputs'!B684))</f>
        <v>0</v>
      </c>
      <c r="C684" s="61" t="b">
        <f t="shared" si="10"/>
        <v>0</v>
      </c>
      <c r="D684" s="61">
        <f>'2. Inputs'!L684</f>
        <v>0</v>
      </c>
      <c r="E684" s="67" t="e">
        <f>IF('2. Inputs'!E684="Hourly rate",'2. Inputs'!H684,'2. Inputs'!G684/52/'2. Inputs'!F684)</f>
        <v>#DIV/0!</v>
      </c>
      <c r="F684" s="63" t="str">
        <f>IF(AND('2. Inputs'!G684=0,'2. Inputs'!H684=0),"",IF('2. Inputs'!E684&lt;&gt;"Hourly rate",'2. Inputs'!G684/('2. Inputs'!F684/'2. Inputs'!$B$3),'2. Inputs'!H684*'2. Inputs'!$B$3*52))</f>
        <v/>
      </c>
      <c r="G684" s="63">
        <f>'2. Inputs'!I684+'2. Inputs'!J684</f>
        <v>0</v>
      </c>
      <c r="H684" s="65" t="e">
        <f>IF('2. Inputs'!D684&gt;0,'2. Inputs'!D684,Calculations!G684+Calculations!F684)</f>
        <v>#VALUE!</v>
      </c>
      <c r="I684" s="66">
        <f ca="1">(TODAY()-'2. Inputs'!K684)/365</f>
        <v>124.95616438356164</v>
      </c>
      <c r="J684" s="1" t="str">
        <f>IF(ISBLANK('2. Inputs'!K684),"n/a",IF(I684&lt;=5,"5 or less",IF(AND(I684&gt;5,I684&lt;=10),"&gt; 5 and &lt;= 10",IF(AND(I684&gt;10,I684&lt;=15),"&gt; 10 and &lt;=15",IF(I684&gt;15,"More than 15","")))))</f>
        <v>n/a</v>
      </c>
      <c r="K684" s="68"/>
      <c r="L684" s="68"/>
    </row>
    <row r="685" spans="1:12" x14ac:dyDescent="0.35">
      <c r="A685" s="1">
        <f>'2. Inputs'!A685</f>
        <v>0</v>
      </c>
      <c r="B685" s="1">
        <f>IF('3. Results'!$C$4="Yes",'2. Inputs'!B685,IF(D685="Yes","",'2. Inputs'!B685))</f>
        <v>0</v>
      </c>
      <c r="C685" s="61" t="b">
        <f t="shared" si="10"/>
        <v>0</v>
      </c>
      <c r="D685" s="61">
        <f>'2. Inputs'!L685</f>
        <v>0</v>
      </c>
      <c r="E685" s="67" t="e">
        <f>IF('2. Inputs'!E685="Hourly rate",'2. Inputs'!H685,'2. Inputs'!G685/52/'2. Inputs'!F685)</f>
        <v>#DIV/0!</v>
      </c>
      <c r="F685" s="63" t="str">
        <f>IF(AND('2. Inputs'!G685=0,'2. Inputs'!H685=0),"",IF('2. Inputs'!E685&lt;&gt;"Hourly rate",'2. Inputs'!G685/('2. Inputs'!F685/'2. Inputs'!$B$3),'2. Inputs'!H685*'2. Inputs'!$B$3*52))</f>
        <v/>
      </c>
      <c r="G685" s="63">
        <f>'2. Inputs'!I685+'2. Inputs'!J685</f>
        <v>0</v>
      </c>
      <c r="H685" s="65" t="e">
        <f>IF('2. Inputs'!D685&gt;0,'2. Inputs'!D685,Calculations!G685+Calculations!F685)</f>
        <v>#VALUE!</v>
      </c>
      <c r="I685" s="66">
        <f ca="1">(TODAY()-'2. Inputs'!K685)/365</f>
        <v>124.95616438356164</v>
      </c>
      <c r="J685" s="1" t="str">
        <f>IF(ISBLANK('2. Inputs'!K685),"n/a",IF(I685&lt;=5,"5 or less",IF(AND(I685&gt;5,I685&lt;=10),"&gt; 5 and &lt;= 10",IF(AND(I685&gt;10,I685&lt;=15),"&gt; 10 and &lt;=15",IF(I685&gt;15,"More than 15","")))))</f>
        <v>n/a</v>
      </c>
      <c r="K685" s="68"/>
      <c r="L685" s="68"/>
    </row>
    <row r="686" spans="1:12" x14ac:dyDescent="0.35">
      <c r="A686" s="1">
        <f>'2. Inputs'!A686</f>
        <v>0</v>
      </c>
      <c r="B686" s="1">
        <f>IF('3. Results'!$C$4="Yes",'2. Inputs'!B686,IF(D686="Yes","",'2. Inputs'!B686))</f>
        <v>0</v>
      </c>
      <c r="C686" s="61" t="b">
        <f t="shared" si="10"/>
        <v>0</v>
      </c>
      <c r="D686" s="61">
        <f>'2. Inputs'!L686</f>
        <v>0</v>
      </c>
      <c r="E686" s="67" t="e">
        <f>IF('2. Inputs'!E686="Hourly rate",'2. Inputs'!H686,'2. Inputs'!G686/52/'2. Inputs'!F686)</f>
        <v>#DIV/0!</v>
      </c>
      <c r="F686" s="63" t="str">
        <f>IF(AND('2. Inputs'!G686=0,'2. Inputs'!H686=0),"",IF('2. Inputs'!E686&lt;&gt;"Hourly rate",'2. Inputs'!G686/('2. Inputs'!F686/'2. Inputs'!$B$3),'2. Inputs'!H686*'2. Inputs'!$B$3*52))</f>
        <v/>
      </c>
      <c r="G686" s="63">
        <f>'2. Inputs'!I686+'2. Inputs'!J686</f>
        <v>0</v>
      </c>
      <c r="H686" s="65" t="e">
        <f>IF('2. Inputs'!D686&gt;0,'2. Inputs'!D686,Calculations!G686+Calculations!F686)</f>
        <v>#VALUE!</v>
      </c>
      <c r="I686" s="66">
        <f ca="1">(TODAY()-'2. Inputs'!K686)/365</f>
        <v>124.95616438356164</v>
      </c>
      <c r="J686" s="1" t="str">
        <f>IF(ISBLANK('2. Inputs'!K686),"n/a",IF(I686&lt;=5,"5 or less",IF(AND(I686&gt;5,I686&lt;=10),"&gt; 5 and &lt;= 10",IF(AND(I686&gt;10,I686&lt;=15),"&gt; 10 and &lt;=15",IF(I686&gt;15,"More than 15","")))))</f>
        <v>n/a</v>
      </c>
      <c r="K686" s="68"/>
      <c r="L686" s="68"/>
    </row>
    <row r="687" spans="1:12" x14ac:dyDescent="0.35">
      <c r="A687" s="1">
        <f>'2. Inputs'!A687</f>
        <v>0</v>
      </c>
      <c r="B687" s="1">
        <f>IF('3. Results'!$C$4="Yes",'2. Inputs'!B687,IF(D687="Yes","",'2. Inputs'!B687))</f>
        <v>0</v>
      </c>
      <c r="C687" s="61" t="b">
        <f t="shared" si="10"/>
        <v>0</v>
      </c>
      <c r="D687" s="61">
        <f>'2. Inputs'!L687</f>
        <v>0</v>
      </c>
      <c r="E687" s="67" t="e">
        <f>IF('2. Inputs'!E687="Hourly rate",'2. Inputs'!H687,'2. Inputs'!G687/52/'2. Inputs'!F687)</f>
        <v>#DIV/0!</v>
      </c>
      <c r="F687" s="63" t="str">
        <f>IF(AND('2. Inputs'!G687=0,'2. Inputs'!H687=0),"",IF('2. Inputs'!E687&lt;&gt;"Hourly rate",'2. Inputs'!G687/('2. Inputs'!F687/'2. Inputs'!$B$3),'2. Inputs'!H687*'2. Inputs'!$B$3*52))</f>
        <v/>
      </c>
      <c r="G687" s="63">
        <f>'2. Inputs'!I687+'2. Inputs'!J687</f>
        <v>0</v>
      </c>
      <c r="H687" s="65" t="e">
        <f>IF('2. Inputs'!D687&gt;0,'2. Inputs'!D687,Calculations!G687+Calculations!F687)</f>
        <v>#VALUE!</v>
      </c>
      <c r="I687" s="66">
        <f ca="1">(TODAY()-'2. Inputs'!K687)/365</f>
        <v>124.95616438356164</v>
      </c>
      <c r="J687" s="1" t="str">
        <f>IF(ISBLANK('2. Inputs'!K687),"n/a",IF(I687&lt;=5,"5 or less",IF(AND(I687&gt;5,I687&lt;=10),"&gt; 5 and &lt;= 10",IF(AND(I687&gt;10,I687&lt;=15),"&gt; 10 and &lt;=15",IF(I687&gt;15,"More than 15","")))))</f>
        <v>n/a</v>
      </c>
      <c r="K687" s="68"/>
      <c r="L687" s="68"/>
    </row>
    <row r="688" spans="1:12" x14ac:dyDescent="0.35">
      <c r="A688" s="1">
        <f>'2. Inputs'!A688</f>
        <v>0</v>
      </c>
      <c r="B688" s="1">
        <f>IF('3. Results'!$C$4="Yes",'2. Inputs'!B688,IF(D688="Yes","",'2. Inputs'!B688))</f>
        <v>0</v>
      </c>
      <c r="C688" s="61" t="b">
        <f t="shared" si="10"/>
        <v>0</v>
      </c>
      <c r="D688" s="61">
        <f>'2. Inputs'!L688</f>
        <v>0</v>
      </c>
      <c r="E688" s="67" t="e">
        <f>IF('2. Inputs'!E688="Hourly rate",'2. Inputs'!H688,'2. Inputs'!G688/52/'2. Inputs'!F688)</f>
        <v>#DIV/0!</v>
      </c>
      <c r="F688" s="63" t="str">
        <f>IF(AND('2. Inputs'!G688=0,'2. Inputs'!H688=0),"",IF('2. Inputs'!E688&lt;&gt;"Hourly rate",'2. Inputs'!G688/('2. Inputs'!F688/'2. Inputs'!$B$3),'2. Inputs'!H688*'2. Inputs'!$B$3*52))</f>
        <v/>
      </c>
      <c r="G688" s="63">
        <f>'2. Inputs'!I688+'2. Inputs'!J688</f>
        <v>0</v>
      </c>
      <c r="H688" s="65" t="e">
        <f>IF('2. Inputs'!D688&gt;0,'2. Inputs'!D688,Calculations!G688+Calculations!F688)</f>
        <v>#VALUE!</v>
      </c>
      <c r="I688" s="66">
        <f ca="1">(TODAY()-'2. Inputs'!K688)/365</f>
        <v>124.95616438356164</v>
      </c>
      <c r="J688" s="1" t="str">
        <f>IF(ISBLANK('2. Inputs'!K688),"n/a",IF(I688&lt;=5,"5 or less",IF(AND(I688&gt;5,I688&lt;=10),"&gt; 5 and &lt;= 10",IF(AND(I688&gt;10,I688&lt;=15),"&gt; 10 and &lt;=15",IF(I688&gt;15,"More than 15","")))))</f>
        <v>n/a</v>
      </c>
      <c r="K688" s="68"/>
      <c r="L688" s="68"/>
    </row>
    <row r="689" spans="1:12" x14ac:dyDescent="0.35">
      <c r="A689" s="1">
        <f>'2. Inputs'!A689</f>
        <v>0</v>
      </c>
      <c r="B689" s="1">
        <f>IF('3. Results'!$C$4="Yes",'2. Inputs'!B689,IF(D689="Yes","",'2. Inputs'!B689))</f>
        <v>0</v>
      </c>
      <c r="C689" s="61" t="b">
        <f t="shared" si="10"/>
        <v>0</v>
      </c>
      <c r="D689" s="61">
        <f>'2. Inputs'!L689</f>
        <v>0</v>
      </c>
      <c r="E689" s="67" t="e">
        <f>IF('2. Inputs'!E689="Hourly rate",'2. Inputs'!H689,'2. Inputs'!G689/52/'2. Inputs'!F689)</f>
        <v>#DIV/0!</v>
      </c>
      <c r="F689" s="63" t="str">
        <f>IF(AND('2. Inputs'!G689=0,'2. Inputs'!H689=0),"",IF('2. Inputs'!E689&lt;&gt;"Hourly rate",'2. Inputs'!G689/('2. Inputs'!F689/'2. Inputs'!$B$3),'2. Inputs'!H689*'2. Inputs'!$B$3*52))</f>
        <v/>
      </c>
      <c r="G689" s="63">
        <f>'2. Inputs'!I689+'2. Inputs'!J689</f>
        <v>0</v>
      </c>
      <c r="H689" s="65" t="e">
        <f>IF('2. Inputs'!D689&gt;0,'2. Inputs'!D689,Calculations!G689+Calculations!F689)</f>
        <v>#VALUE!</v>
      </c>
      <c r="I689" s="66">
        <f ca="1">(TODAY()-'2. Inputs'!K689)/365</f>
        <v>124.95616438356164</v>
      </c>
      <c r="J689" s="1" t="str">
        <f>IF(ISBLANK('2. Inputs'!K689),"n/a",IF(I689&lt;=5,"5 or less",IF(AND(I689&gt;5,I689&lt;=10),"&gt; 5 and &lt;= 10",IF(AND(I689&gt;10,I689&lt;=15),"&gt; 10 and &lt;=15",IF(I689&gt;15,"More than 15","")))))</f>
        <v>n/a</v>
      </c>
      <c r="K689" s="68"/>
      <c r="L689" s="68"/>
    </row>
    <row r="690" spans="1:12" x14ac:dyDescent="0.35">
      <c r="A690" s="1">
        <f>'2. Inputs'!A690</f>
        <v>0</v>
      </c>
      <c r="B690" s="1">
        <f>IF('3. Results'!$C$4="Yes",'2. Inputs'!B690,IF(D690="Yes","",'2. Inputs'!B690))</f>
        <v>0</v>
      </c>
      <c r="C690" s="61" t="b">
        <f t="shared" si="10"/>
        <v>0</v>
      </c>
      <c r="D690" s="61">
        <f>'2. Inputs'!L690</f>
        <v>0</v>
      </c>
      <c r="E690" s="67" t="e">
        <f>IF('2. Inputs'!E690="Hourly rate",'2. Inputs'!H690,'2. Inputs'!G690/52/'2. Inputs'!F690)</f>
        <v>#DIV/0!</v>
      </c>
      <c r="F690" s="63" t="str">
        <f>IF(AND('2. Inputs'!G690=0,'2. Inputs'!H690=0),"",IF('2. Inputs'!E690&lt;&gt;"Hourly rate",'2. Inputs'!G690/('2. Inputs'!F690/'2. Inputs'!$B$3),'2. Inputs'!H690*'2. Inputs'!$B$3*52))</f>
        <v/>
      </c>
      <c r="G690" s="63">
        <f>'2. Inputs'!I690+'2. Inputs'!J690</f>
        <v>0</v>
      </c>
      <c r="H690" s="65" t="e">
        <f>IF('2. Inputs'!D690&gt;0,'2. Inputs'!D690,Calculations!G690+Calculations!F690)</f>
        <v>#VALUE!</v>
      </c>
      <c r="I690" s="66">
        <f ca="1">(TODAY()-'2. Inputs'!K690)/365</f>
        <v>124.95616438356164</v>
      </c>
      <c r="J690" s="1" t="str">
        <f>IF(ISBLANK('2. Inputs'!K690),"n/a",IF(I690&lt;=5,"5 or less",IF(AND(I690&gt;5,I690&lt;=10),"&gt; 5 and &lt;= 10",IF(AND(I690&gt;10,I690&lt;=15),"&gt; 10 and &lt;=15",IF(I690&gt;15,"More than 15","")))))</f>
        <v>n/a</v>
      </c>
      <c r="K690" s="68"/>
      <c r="L690" s="68"/>
    </row>
    <row r="691" spans="1:12" x14ac:dyDescent="0.35">
      <c r="A691" s="1">
        <f>'2. Inputs'!A691</f>
        <v>0</v>
      </c>
      <c r="B691" s="1">
        <f>IF('3. Results'!$C$4="Yes",'2. Inputs'!B691,IF(D691="Yes","",'2. Inputs'!B691))</f>
        <v>0</v>
      </c>
      <c r="C691" s="61" t="b">
        <f t="shared" si="10"/>
        <v>0</v>
      </c>
      <c r="D691" s="61">
        <f>'2. Inputs'!L691</f>
        <v>0</v>
      </c>
      <c r="E691" s="67" t="e">
        <f>IF('2. Inputs'!E691="Hourly rate",'2. Inputs'!H691,'2. Inputs'!G691/52/'2. Inputs'!F691)</f>
        <v>#DIV/0!</v>
      </c>
      <c r="F691" s="63" t="str">
        <f>IF(AND('2. Inputs'!G691=0,'2. Inputs'!H691=0),"",IF('2. Inputs'!E691&lt;&gt;"Hourly rate",'2. Inputs'!G691/('2. Inputs'!F691/'2. Inputs'!$B$3),'2. Inputs'!H691*'2. Inputs'!$B$3*52))</f>
        <v/>
      </c>
      <c r="G691" s="63">
        <f>'2. Inputs'!I691+'2. Inputs'!J691</f>
        <v>0</v>
      </c>
      <c r="H691" s="65" t="e">
        <f>IF('2. Inputs'!D691&gt;0,'2. Inputs'!D691,Calculations!G691+Calculations!F691)</f>
        <v>#VALUE!</v>
      </c>
      <c r="I691" s="66">
        <f ca="1">(TODAY()-'2. Inputs'!K691)/365</f>
        <v>124.95616438356164</v>
      </c>
      <c r="J691" s="1" t="str">
        <f>IF(ISBLANK('2. Inputs'!K691),"n/a",IF(I691&lt;=5,"5 or less",IF(AND(I691&gt;5,I691&lt;=10),"&gt; 5 and &lt;= 10",IF(AND(I691&gt;10,I691&lt;=15),"&gt; 10 and &lt;=15",IF(I691&gt;15,"More than 15","")))))</f>
        <v>n/a</v>
      </c>
      <c r="K691" s="68"/>
      <c r="L691" s="68"/>
    </row>
    <row r="692" spans="1:12" x14ac:dyDescent="0.35">
      <c r="A692" s="1">
        <f>'2. Inputs'!A692</f>
        <v>0</v>
      </c>
      <c r="B692" s="1">
        <f>IF('3. Results'!$C$4="Yes",'2. Inputs'!B692,IF(D692="Yes","",'2. Inputs'!B692))</f>
        <v>0</v>
      </c>
      <c r="C692" s="61" t="b">
        <f t="shared" si="10"/>
        <v>0</v>
      </c>
      <c r="D692" s="61">
        <f>'2. Inputs'!L692</f>
        <v>0</v>
      </c>
      <c r="E692" s="67" t="e">
        <f>IF('2. Inputs'!E692="Hourly rate",'2. Inputs'!H692,'2. Inputs'!G692/52/'2. Inputs'!F692)</f>
        <v>#DIV/0!</v>
      </c>
      <c r="F692" s="63" t="str">
        <f>IF(AND('2. Inputs'!G692=0,'2. Inputs'!H692=0),"",IF('2. Inputs'!E692&lt;&gt;"Hourly rate",'2. Inputs'!G692/('2. Inputs'!F692/'2. Inputs'!$B$3),'2. Inputs'!H692*'2. Inputs'!$B$3*52))</f>
        <v/>
      </c>
      <c r="G692" s="63">
        <f>'2. Inputs'!I692+'2. Inputs'!J692</f>
        <v>0</v>
      </c>
      <c r="H692" s="65" t="e">
        <f>IF('2. Inputs'!D692&gt;0,'2. Inputs'!D692,Calculations!G692+Calculations!F692)</f>
        <v>#VALUE!</v>
      </c>
      <c r="I692" s="66">
        <f ca="1">(TODAY()-'2. Inputs'!K692)/365</f>
        <v>124.95616438356164</v>
      </c>
      <c r="J692" s="1" t="str">
        <f>IF(ISBLANK('2. Inputs'!K692),"n/a",IF(I692&lt;=5,"5 or less",IF(AND(I692&gt;5,I692&lt;=10),"&gt; 5 and &lt;= 10",IF(AND(I692&gt;10,I692&lt;=15),"&gt; 10 and &lt;=15",IF(I692&gt;15,"More than 15","")))))</f>
        <v>n/a</v>
      </c>
      <c r="K692" s="68"/>
      <c r="L692" s="68"/>
    </row>
    <row r="693" spans="1:12" x14ac:dyDescent="0.35">
      <c r="A693" s="1">
        <f>'2. Inputs'!A693</f>
        <v>0</v>
      </c>
      <c r="B693" s="1">
        <f>IF('3. Results'!$C$4="Yes",'2. Inputs'!B693,IF(D693="Yes","",'2. Inputs'!B693))</f>
        <v>0</v>
      </c>
      <c r="C693" s="61" t="b">
        <f t="shared" si="10"/>
        <v>0</v>
      </c>
      <c r="D693" s="61">
        <f>'2. Inputs'!L693</f>
        <v>0</v>
      </c>
      <c r="E693" s="67" t="e">
        <f>IF('2. Inputs'!E693="Hourly rate",'2. Inputs'!H693,'2. Inputs'!G693/52/'2. Inputs'!F693)</f>
        <v>#DIV/0!</v>
      </c>
      <c r="F693" s="63" t="str">
        <f>IF(AND('2. Inputs'!G693=0,'2. Inputs'!H693=0),"",IF('2. Inputs'!E693&lt;&gt;"Hourly rate",'2. Inputs'!G693/('2. Inputs'!F693/'2. Inputs'!$B$3),'2. Inputs'!H693*'2. Inputs'!$B$3*52))</f>
        <v/>
      </c>
      <c r="G693" s="63">
        <f>'2. Inputs'!I693+'2. Inputs'!J693</f>
        <v>0</v>
      </c>
      <c r="H693" s="65" t="e">
        <f>IF('2. Inputs'!D693&gt;0,'2. Inputs'!D693,Calculations!G693+Calculations!F693)</f>
        <v>#VALUE!</v>
      </c>
      <c r="I693" s="66">
        <f ca="1">(TODAY()-'2. Inputs'!K693)/365</f>
        <v>124.95616438356164</v>
      </c>
      <c r="J693" s="1" t="str">
        <f>IF(ISBLANK('2. Inputs'!K693),"n/a",IF(I693&lt;=5,"5 or less",IF(AND(I693&gt;5,I693&lt;=10),"&gt; 5 and &lt;= 10",IF(AND(I693&gt;10,I693&lt;=15),"&gt; 10 and &lt;=15",IF(I693&gt;15,"More than 15","")))))</f>
        <v>n/a</v>
      </c>
      <c r="K693" s="68"/>
      <c r="L693" s="68"/>
    </row>
    <row r="694" spans="1:12" x14ac:dyDescent="0.35">
      <c r="A694" s="1">
        <f>'2. Inputs'!A694</f>
        <v>0</v>
      </c>
      <c r="B694" s="1">
        <f>IF('3. Results'!$C$4="Yes",'2. Inputs'!B694,IF(D694="Yes","",'2. Inputs'!B694))</f>
        <v>0</v>
      </c>
      <c r="C694" s="61" t="b">
        <f t="shared" si="10"/>
        <v>0</v>
      </c>
      <c r="D694" s="61">
        <f>'2. Inputs'!L694</f>
        <v>0</v>
      </c>
      <c r="E694" s="67" t="e">
        <f>IF('2. Inputs'!E694="Hourly rate",'2. Inputs'!H694,'2. Inputs'!G694/52/'2. Inputs'!F694)</f>
        <v>#DIV/0!</v>
      </c>
      <c r="F694" s="63" t="str">
        <f>IF(AND('2. Inputs'!G694=0,'2. Inputs'!H694=0),"",IF('2. Inputs'!E694&lt;&gt;"Hourly rate",'2. Inputs'!G694/('2. Inputs'!F694/'2. Inputs'!$B$3),'2. Inputs'!H694*'2. Inputs'!$B$3*52))</f>
        <v/>
      </c>
      <c r="G694" s="63">
        <f>'2. Inputs'!I694+'2. Inputs'!J694</f>
        <v>0</v>
      </c>
      <c r="H694" s="65" t="e">
        <f>IF('2. Inputs'!D694&gt;0,'2. Inputs'!D694,Calculations!G694+Calculations!F694)</f>
        <v>#VALUE!</v>
      </c>
      <c r="I694" s="66">
        <f ca="1">(TODAY()-'2. Inputs'!K694)/365</f>
        <v>124.95616438356164</v>
      </c>
      <c r="J694" s="1" t="str">
        <f>IF(ISBLANK('2. Inputs'!K694),"n/a",IF(I694&lt;=5,"5 or less",IF(AND(I694&gt;5,I694&lt;=10),"&gt; 5 and &lt;= 10",IF(AND(I694&gt;10,I694&lt;=15),"&gt; 10 and &lt;=15",IF(I694&gt;15,"More than 15","")))))</f>
        <v>n/a</v>
      </c>
      <c r="K694" s="68"/>
      <c r="L694" s="68"/>
    </row>
    <row r="695" spans="1:12" x14ac:dyDescent="0.35">
      <c r="A695" s="1">
        <f>'2. Inputs'!A695</f>
        <v>0</v>
      </c>
      <c r="B695" s="1">
        <f>IF('3. Results'!$C$4="Yes",'2. Inputs'!B695,IF(D695="Yes","",'2. Inputs'!B695))</f>
        <v>0</v>
      </c>
      <c r="C695" s="61" t="b">
        <f t="shared" si="10"/>
        <v>0</v>
      </c>
      <c r="D695" s="61">
        <f>'2. Inputs'!L695</f>
        <v>0</v>
      </c>
      <c r="E695" s="67" t="e">
        <f>IF('2. Inputs'!E695="Hourly rate",'2. Inputs'!H695,'2. Inputs'!G695/52/'2. Inputs'!F695)</f>
        <v>#DIV/0!</v>
      </c>
      <c r="F695" s="63" t="str">
        <f>IF(AND('2. Inputs'!G695=0,'2. Inputs'!H695=0),"",IF('2. Inputs'!E695&lt;&gt;"Hourly rate",'2. Inputs'!G695/('2. Inputs'!F695/'2. Inputs'!$B$3),'2. Inputs'!H695*'2. Inputs'!$B$3*52))</f>
        <v/>
      </c>
      <c r="G695" s="63">
        <f>'2. Inputs'!I695+'2. Inputs'!J695</f>
        <v>0</v>
      </c>
      <c r="H695" s="65" t="e">
        <f>IF('2. Inputs'!D695&gt;0,'2. Inputs'!D695,Calculations!G695+Calculations!F695)</f>
        <v>#VALUE!</v>
      </c>
      <c r="I695" s="66">
        <f ca="1">(TODAY()-'2. Inputs'!K695)/365</f>
        <v>124.95616438356164</v>
      </c>
      <c r="J695" s="1" t="str">
        <f>IF(ISBLANK('2. Inputs'!K695),"n/a",IF(I695&lt;=5,"5 or less",IF(AND(I695&gt;5,I695&lt;=10),"&gt; 5 and &lt;= 10",IF(AND(I695&gt;10,I695&lt;=15),"&gt; 10 and &lt;=15",IF(I695&gt;15,"More than 15","")))))</f>
        <v>n/a</v>
      </c>
      <c r="K695" s="68"/>
      <c r="L695" s="68"/>
    </row>
    <row r="696" spans="1:12" x14ac:dyDescent="0.35">
      <c r="A696" s="1">
        <f>'2. Inputs'!A696</f>
        <v>0</v>
      </c>
      <c r="B696" s="1">
        <f>IF('3. Results'!$C$4="Yes",'2. Inputs'!B696,IF(D696="Yes","",'2. Inputs'!B696))</f>
        <v>0</v>
      </c>
      <c r="C696" s="61" t="b">
        <f t="shared" si="10"/>
        <v>0</v>
      </c>
      <c r="D696" s="61">
        <f>'2. Inputs'!L696</f>
        <v>0</v>
      </c>
      <c r="E696" s="67" t="e">
        <f>IF('2. Inputs'!E696="Hourly rate",'2. Inputs'!H696,'2. Inputs'!G696/52/'2. Inputs'!F696)</f>
        <v>#DIV/0!</v>
      </c>
      <c r="F696" s="63" t="str">
        <f>IF(AND('2. Inputs'!G696=0,'2. Inputs'!H696=0),"",IF('2. Inputs'!E696&lt;&gt;"Hourly rate",'2. Inputs'!G696/('2. Inputs'!F696/'2. Inputs'!$B$3),'2. Inputs'!H696*'2. Inputs'!$B$3*52))</f>
        <v/>
      </c>
      <c r="G696" s="63">
        <f>'2. Inputs'!I696+'2. Inputs'!J696</f>
        <v>0</v>
      </c>
      <c r="H696" s="65" t="e">
        <f>IF('2. Inputs'!D696&gt;0,'2. Inputs'!D696,Calculations!G696+Calculations!F696)</f>
        <v>#VALUE!</v>
      </c>
      <c r="I696" s="66">
        <f ca="1">(TODAY()-'2. Inputs'!K696)/365</f>
        <v>124.95616438356164</v>
      </c>
      <c r="J696" s="1" t="str">
        <f>IF(ISBLANK('2. Inputs'!K696),"n/a",IF(I696&lt;=5,"5 or less",IF(AND(I696&gt;5,I696&lt;=10),"&gt; 5 and &lt;= 10",IF(AND(I696&gt;10,I696&lt;=15),"&gt; 10 and &lt;=15",IF(I696&gt;15,"More than 15","")))))</f>
        <v>n/a</v>
      </c>
      <c r="K696" s="68"/>
      <c r="L696" s="68"/>
    </row>
    <row r="697" spans="1:12" x14ac:dyDescent="0.35">
      <c r="A697" s="1">
        <f>'2. Inputs'!A697</f>
        <v>0</v>
      </c>
      <c r="B697" s="1">
        <f>IF('3. Results'!$C$4="Yes",'2. Inputs'!B697,IF(D697="Yes","",'2. Inputs'!B697))</f>
        <v>0</v>
      </c>
      <c r="C697" s="61" t="b">
        <f t="shared" si="10"/>
        <v>0</v>
      </c>
      <c r="D697" s="61">
        <f>'2. Inputs'!L697</f>
        <v>0</v>
      </c>
      <c r="E697" s="67" t="e">
        <f>IF('2. Inputs'!E697="Hourly rate",'2. Inputs'!H697,'2. Inputs'!G697/52/'2. Inputs'!F697)</f>
        <v>#DIV/0!</v>
      </c>
      <c r="F697" s="63" t="str">
        <f>IF(AND('2. Inputs'!G697=0,'2. Inputs'!H697=0),"",IF('2. Inputs'!E697&lt;&gt;"Hourly rate",'2. Inputs'!G697/('2. Inputs'!F697/'2. Inputs'!$B$3),'2. Inputs'!H697*'2. Inputs'!$B$3*52))</f>
        <v/>
      </c>
      <c r="G697" s="63">
        <f>'2. Inputs'!I697+'2. Inputs'!J697</f>
        <v>0</v>
      </c>
      <c r="H697" s="65" t="e">
        <f>IF('2. Inputs'!D697&gt;0,'2. Inputs'!D697,Calculations!G697+Calculations!F697)</f>
        <v>#VALUE!</v>
      </c>
      <c r="I697" s="66">
        <f ca="1">(TODAY()-'2. Inputs'!K697)/365</f>
        <v>124.95616438356164</v>
      </c>
      <c r="J697" s="1" t="str">
        <f>IF(ISBLANK('2. Inputs'!K697),"n/a",IF(I697&lt;=5,"5 or less",IF(AND(I697&gt;5,I697&lt;=10),"&gt; 5 and &lt;= 10",IF(AND(I697&gt;10,I697&lt;=15),"&gt; 10 and &lt;=15",IF(I697&gt;15,"More than 15","")))))</f>
        <v>n/a</v>
      </c>
      <c r="K697" s="68"/>
      <c r="L697" s="68"/>
    </row>
    <row r="698" spans="1:12" x14ac:dyDescent="0.35">
      <c r="A698" s="1">
        <f>'2. Inputs'!A698</f>
        <v>0</v>
      </c>
      <c r="B698" s="1">
        <f>IF('3. Results'!$C$4="Yes",'2. Inputs'!B698,IF(D698="Yes","",'2. Inputs'!B698))</f>
        <v>0</v>
      </c>
      <c r="C698" s="61" t="b">
        <f t="shared" si="10"/>
        <v>0</v>
      </c>
      <c r="D698" s="61">
        <f>'2. Inputs'!L698</f>
        <v>0</v>
      </c>
      <c r="E698" s="67" t="e">
        <f>IF('2. Inputs'!E698="Hourly rate",'2. Inputs'!H698,'2. Inputs'!G698/52/'2. Inputs'!F698)</f>
        <v>#DIV/0!</v>
      </c>
      <c r="F698" s="63" t="str">
        <f>IF(AND('2. Inputs'!G698=0,'2. Inputs'!H698=0),"",IF('2. Inputs'!E698&lt;&gt;"Hourly rate",'2. Inputs'!G698/('2. Inputs'!F698/'2. Inputs'!$B$3),'2. Inputs'!H698*'2. Inputs'!$B$3*52))</f>
        <v/>
      </c>
      <c r="G698" s="63">
        <f>'2. Inputs'!I698+'2. Inputs'!J698</f>
        <v>0</v>
      </c>
      <c r="H698" s="65" t="e">
        <f>IF('2. Inputs'!D698&gt;0,'2. Inputs'!D698,Calculations!G698+Calculations!F698)</f>
        <v>#VALUE!</v>
      </c>
      <c r="I698" s="66">
        <f ca="1">(TODAY()-'2. Inputs'!K698)/365</f>
        <v>124.95616438356164</v>
      </c>
      <c r="J698" s="1" t="str">
        <f>IF(ISBLANK('2. Inputs'!K698),"n/a",IF(I698&lt;=5,"5 or less",IF(AND(I698&gt;5,I698&lt;=10),"&gt; 5 and &lt;= 10",IF(AND(I698&gt;10,I698&lt;=15),"&gt; 10 and &lt;=15",IF(I698&gt;15,"More than 15","")))))</f>
        <v>n/a</v>
      </c>
      <c r="K698" s="68"/>
      <c r="L698" s="68"/>
    </row>
    <row r="699" spans="1:12" x14ac:dyDescent="0.35">
      <c r="A699" s="1">
        <f>'2. Inputs'!A699</f>
        <v>0</v>
      </c>
      <c r="B699" s="1">
        <f>IF('3. Results'!$C$4="Yes",'2. Inputs'!B699,IF(D699="Yes","",'2. Inputs'!B699))</f>
        <v>0</v>
      </c>
      <c r="C699" s="61" t="b">
        <f t="shared" si="10"/>
        <v>0</v>
      </c>
      <c r="D699" s="61">
        <f>'2. Inputs'!L699</f>
        <v>0</v>
      </c>
      <c r="E699" s="67" t="e">
        <f>IF('2. Inputs'!E699="Hourly rate",'2. Inputs'!H699,'2. Inputs'!G699/52/'2. Inputs'!F699)</f>
        <v>#DIV/0!</v>
      </c>
      <c r="F699" s="63" t="str">
        <f>IF(AND('2. Inputs'!G699=0,'2. Inputs'!H699=0),"",IF('2. Inputs'!E699&lt;&gt;"Hourly rate",'2. Inputs'!G699/('2. Inputs'!F699/'2. Inputs'!$B$3),'2. Inputs'!H699*'2. Inputs'!$B$3*52))</f>
        <v/>
      </c>
      <c r="G699" s="63">
        <f>'2. Inputs'!I699+'2. Inputs'!J699</f>
        <v>0</v>
      </c>
      <c r="H699" s="65" t="e">
        <f>IF('2. Inputs'!D699&gt;0,'2. Inputs'!D699,Calculations!G699+Calculations!F699)</f>
        <v>#VALUE!</v>
      </c>
      <c r="I699" s="66">
        <f ca="1">(TODAY()-'2. Inputs'!K699)/365</f>
        <v>124.95616438356164</v>
      </c>
      <c r="J699" s="1" t="str">
        <f>IF(ISBLANK('2. Inputs'!K699),"n/a",IF(I699&lt;=5,"5 or less",IF(AND(I699&gt;5,I699&lt;=10),"&gt; 5 and &lt;= 10",IF(AND(I699&gt;10,I699&lt;=15),"&gt; 10 and &lt;=15",IF(I699&gt;15,"More than 15","")))))</f>
        <v>n/a</v>
      </c>
      <c r="K699" s="68"/>
      <c r="L699" s="68"/>
    </row>
    <row r="700" spans="1:12" x14ac:dyDescent="0.35">
      <c r="A700" s="1">
        <f>'2. Inputs'!A700</f>
        <v>0</v>
      </c>
      <c r="B700" s="1">
        <f>IF('3. Results'!$C$4="Yes",'2. Inputs'!B700,IF(D700="Yes","",'2. Inputs'!B700))</f>
        <v>0</v>
      </c>
      <c r="C700" s="61" t="b">
        <f t="shared" si="10"/>
        <v>0</v>
      </c>
      <c r="D700" s="61">
        <f>'2. Inputs'!L700</f>
        <v>0</v>
      </c>
      <c r="E700" s="67" t="e">
        <f>IF('2. Inputs'!E700="Hourly rate",'2. Inputs'!H700,'2. Inputs'!G700/52/'2. Inputs'!F700)</f>
        <v>#DIV/0!</v>
      </c>
      <c r="F700" s="63" t="str">
        <f>IF(AND('2. Inputs'!G700=0,'2. Inputs'!H700=0),"",IF('2. Inputs'!E700&lt;&gt;"Hourly rate",'2. Inputs'!G700/('2. Inputs'!F700/'2. Inputs'!$B$3),'2. Inputs'!H700*'2. Inputs'!$B$3*52))</f>
        <v/>
      </c>
      <c r="G700" s="63">
        <f>'2. Inputs'!I700+'2. Inputs'!J700</f>
        <v>0</v>
      </c>
      <c r="H700" s="65" t="e">
        <f>IF('2. Inputs'!D700&gt;0,'2. Inputs'!D700,Calculations!G700+Calculations!F700)</f>
        <v>#VALUE!</v>
      </c>
      <c r="I700" s="66">
        <f ca="1">(TODAY()-'2. Inputs'!K700)/365</f>
        <v>124.95616438356164</v>
      </c>
      <c r="J700" s="1" t="str">
        <f>IF(ISBLANK('2. Inputs'!K700),"n/a",IF(I700&lt;=5,"5 or less",IF(AND(I700&gt;5,I700&lt;=10),"&gt; 5 and &lt;= 10",IF(AND(I700&gt;10,I700&lt;=15),"&gt; 10 and &lt;=15",IF(I700&gt;15,"More than 15","")))))</f>
        <v>n/a</v>
      </c>
      <c r="K700" s="68"/>
      <c r="L700" s="68"/>
    </row>
    <row r="701" spans="1:12" x14ac:dyDescent="0.35">
      <c r="A701" s="1">
        <f>'2. Inputs'!A701</f>
        <v>0</v>
      </c>
      <c r="B701" s="1">
        <f>IF('3. Results'!$C$4="Yes",'2. Inputs'!B701,IF(D701="Yes","",'2. Inputs'!B701))</f>
        <v>0</v>
      </c>
      <c r="C701" s="61" t="b">
        <f t="shared" si="10"/>
        <v>0</v>
      </c>
      <c r="D701" s="61">
        <f>'2. Inputs'!L701</f>
        <v>0</v>
      </c>
      <c r="E701" s="67" t="e">
        <f>IF('2. Inputs'!E701="Hourly rate",'2. Inputs'!H701,'2. Inputs'!G701/52/'2. Inputs'!F701)</f>
        <v>#DIV/0!</v>
      </c>
      <c r="F701" s="63" t="str">
        <f>IF(AND('2. Inputs'!G701=0,'2. Inputs'!H701=0),"",IF('2. Inputs'!E701&lt;&gt;"Hourly rate",'2. Inputs'!G701/('2. Inputs'!F701/'2. Inputs'!$B$3),'2. Inputs'!H701*'2. Inputs'!$B$3*52))</f>
        <v/>
      </c>
      <c r="G701" s="63">
        <f>'2. Inputs'!I701+'2. Inputs'!J701</f>
        <v>0</v>
      </c>
      <c r="H701" s="65" t="e">
        <f>IF('2. Inputs'!D701&gt;0,'2. Inputs'!D701,Calculations!G701+Calculations!F701)</f>
        <v>#VALUE!</v>
      </c>
      <c r="I701" s="66">
        <f ca="1">(TODAY()-'2. Inputs'!K701)/365</f>
        <v>124.95616438356164</v>
      </c>
      <c r="J701" s="1" t="str">
        <f>IF(ISBLANK('2. Inputs'!K701),"n/a",IF(I701&lt;=5,"5 or less",IF(AND(I701&gt;5,I701&lt;=10),"&gt; 5 and &lt;= 10",IF(AND(I701&gt;10,I701&lt;=15),"&gt; 10 and &lt;=15",IF(I701&gt;15,"More than 15","")))))</f>
        <v>n/a</v>
      </c>
      <c r="K701" s="68"/>
      <c r="L701" s="68"/>
    </row>
    <row r="702" spans="1:12" x14ac:dyDescent="0.35">
      <c r="A702" s="1">
        <f>'2. Inputs'!A702</f>
        <v>0</v>
      </c>
      <c r="B702" s="1">
        <f>IF('3. Results'!$C$4="Yes",'2. Inputs'!B702,IF(D702="Yes","",'2. Inputs'!B702))</f>
        <v>0</v>
      </c>
      <c r="C702" s="61" t="b">
        <f t="shared" si="10"/>
        <v>0</v>
      </c>
      <c r="D702" s="61">
        <f>'2. Inputs'!L702</f>
        <v>0</v>
      </c>
      <c r="E702" s="67" t="e">
        <f>IF('2. Inputs'!E702="Hourly rate",'2. Inputs'!H702,'2. Inputs'!G702/52/'2. Inputs'!F702)</f>
        <v>#DIV/0!</v>
      </c>
      <c r="F702" s="63" t="str">
        <f>IF(AND('2. Inputs'!G702=0,'2. Inputs'!H702=0),"",IF('2. Inputs'!E702&lt;&gt;"Hourly rate",'2. Inputs'!G702/('2. Inputs'!F702/'2. Inputs'!$B$3),'2. Inputs'!H702*'2. Inputs'!$B$3*52))</f>
        <v/>
      </c>
      <c r="G702" s="63">
        <f>'2. Inputs'!I702+'2. Inputs'!J702</f>
        <v>0</v>
      </c>
      <c r="H702" s="65" t="e">
        <f>IF('2. Inputs'!D702&gt;0,'2. Inputs'!D702,Calculations!G702+Calculations!F702)</f>
        <v>#VALUE!</v>
      </c>
      <c r="I702" s="66">
        <f ca="1">(TODAY()-'2. Inputs'!K702)/365</f>
        <v>124.95616438356164</v>
      </c>
      <c r="J702" s="1" t="str">
        <f>IF(ISBLANK('2. Inputs'!K702),"n/a",IF(I702&lt;=5,"5 or less",IF(AND(I702&gt;5,I702&lt;=10),"&gt; 5 and &lt;= 10",IF(AND(I702&gt;10,I702&lt;=15),"&gt; 10 and &lt;=15",IF(I702&gt;15,"More than 15","")))))</f>
        <v>n/a</v>
      </c>
      <c r="K702" s="68"/>
      <c r="L702" s="68"/>
    </row>
    <row r="703" spans="1:12" x14ac:dyDescent="0.35">
      <c r="A703" s="1">
        <f>'2. Inputs'!A703</f>
        <v>0</v>
      </c>
      <c r="B703" s="1">
        <f>IF('3. Results'!$C$4="Yes",'2. Inputs'!B703,IF(D703="Yes","",'2. Inputs'!B703))</f>
        <v>0</v>
      </c>
      <c r="C703" s="61" t="b">
        <f t="shared" si="10"/>
        <v>0</v>
      </c>
      <c r="D703" s="61">
        <f>'2. Inputs'!L703</f>
        <v>0</v>
      </c>
      <c r="E703" s="67" t="e">
        <f>IF('2. Inputs'!E703="Hourly rate",'2. Inputs'!H703,'2. Inputs'!G703/52/'2. Inputs'!F703)</f>
        <v>#DIV/0!</v>
      </c>
      <c r="F703" s="63" t="str">
        <f>IF(AND('2. Inputs'!G703=0,'2. Inputs'!H703=0),"",IF('2. Inputs'!E703&lt;&gt;"Hourly rate",'2. Inputs'!G703/('2. Inputs'!F703/'2. Inputs'!$B$3),'2. Inputs'!H703*'2. Inputs'!$B$3*52))</f>
        <v/>
      </c>
      <c r="G703" s="63">
        <f>'2. Inputs'!I703+'2. Inputs'!J703</f>
        <v>0</v>
      </c>
      <c r="H703" s="65" t="e">
        <f>IF('2. Inputs'!D703&gt;0,'2. Inputs'!D703,Calculations!G703+Calculations!F703)</f>
        <v>#VALUE!</v>
      </c>
      <c r="I703" s="66">
        <f ca="1">(TODAY()-'2. Inputs'!K703)/365</f>
        <v>124.95616438356164</v>
      </c>
      <c r="J703" s="1" t="str">
        <f>IF(ISBLANK('2. Inputs'!K703),"n/a",IF(I703&lt;=5,"5 or less",IF(AND(I703&gt;5,I703&lt;=10),"&gt; 5 and &lt;= 10",IF(AND(I703&gt;10,I703&lt;=15),"&gt; 10 and &lt;=15",IF(I703&gt;15,"More than 15","")))))</f>
        <v>n/a</v>
      </c>
      <c r="K703" s="68"/>
      <c r="L703" s="68"/>
    </row>
    <row r="704" spans="1:12" x14ac:dyDescent="0.35">
      <c r="A704" s="1">
        <f>'2. Inputs'!A704</f>
        <v>0</v>
      </c>
      <c r="B704" s="1">
        <f>IF('3. Results'!$C$4="Yes",'2. Inputs'!B704,IF(D704="Yes","",'2. Inputs'!B704))</f>
        <v>0</v>
      </c>
      <c r="C704" s="61" t="b">
        <f t="shared" si="10"/>
        <v>0</v>
      </c>
      <c r="D704" s="61">
        <f>'2. Inputs'!L704</f>
        <v>0</v>
      </c>
      <c r="E704" s="67" t="e">
        <f>IF('2. Inputs'!E704="Hourly rate",'2. Inputs'!H704,'2. Inputs'!G704/52/'2. Inputs'!F704)</f>
        <v>#DIV/0!</v>
      </c>
      <c r="F704" s="63" t="str">
        <f>IF(AND('2. Inputs'!G704=0,'2. Inputs'!H704=0),"",IF('2. Inputs'!E704&lt;&gt;"Hourly rate",'2. Inputs'!G704/('2. Inputs'!F704/'2. Inputs'!$B$3),'2. Inputs'!H704*'2. Inputs'!$B$3*52))</f>
        <v/>
      </c>
      <c r="G704" s="63">
        <f>'2. Inputs'!I704+'2. Inputs'!J704</f>
        <v>0</v>
      </c>
      <c r="H704" s="65" t="e">
        <f>IF('2. Inputs'!D704&gt;0,'2. Inputs'!D704,Calculations!G704+Calculations!F704)</f>
        <v>#VALUE!</v>
      </c>
      <c r="I704" s="66">
        <f ca="1">(TODAY()-'2. Inputs'!K704)/365</f>
        <v>124.95616438356164</v>
      </c>
      <c r="J704" s="1" t="str">
        <f>IF(ISBLANK('2. Inputs'!K704),"n/a",IF(I704&lt;=5,"5 or less",IF(AND(I704&gt;5,I704&lt;=10),"&gt; 5 and &lt;= 10",IF(AND(I704&gt;10,I704&lt;=15),"&gt; 10 and &lt;=15",IF(I704&gt;15,"More than 15","")))))</f>
        <v>n/a</v>
      </c>
      <c r="K704" s="68"/>
      <c r="L704" s="68"/>
    </row>
    <row r="705" spans="1:12" x14ac:dyDescent="0.35">
      <c r="A705" s="1">
        <f>'2. Inputs'!A705</f>
        <v>0</v>
      </c>
      <c r="B705" s="1">
        <f>IF('3. Results'!$C$4="Yes",'2. Inputs'!B705,IF(D705="Yes","",'2. Inputs'!B705))</f>
        <v>0</v>
      </c>
      <c r="C705" s="61" t="b">
        <f t="shared" si="10"/>
        <v>0</v>
      </c>
      <c r="D705" s="61">
        <f>'2. Inputs'!L705</f>
        <v>0</v>
      </c>
      <c r="E705" s="67" t="e">
        <f>IF('2. Inputs'!E705="Hourly rate",'2. Inputs'!H705,'2. Inputs'!G705/52/'2. Inputs'!F705)</f>
        <v>#DIV/0!</v>
      </c>
      <c r="F705" s="63" t="str">
        <f>IF(AND('2. Inputs'!G705=0,'2. Inputs'!H705=0),"",IF('2. Inputs'!E705&lt;&gt;"Hourly rate",'2. Inputs'!G705/('2. Inputs'!F705/'2. Inputs'!$B$3),'2. Inputs'!H705*'2. Inputs'!$B$3*52))</f>
        <v/>
      </c>
      <c r="G705" s="63">
        <f>'2. Inputs'!I705+'2. Inputs'!J705</f>
        <v>0</v>
      </c>
      <c r="H705" s="65" t="e">
        <f>IF('2. Inputs'!D705&gt;0,'2. Inputs'!D705,Calculations!G705+Calculations!F705)</f>
        <v>#VALUE!</v>
      </c>
      <c r="I705" s="66">
        <f ca="1">(TODAY()-'2. Inputs'!K705)/365</f>
        <v>124.95616438356164</v>
      </c>
      <c r="J705" s="1" t="str">
        <f>IF(ISBLANK('2. Inputs'!K705),"n/a",IF(I705&lt;=5,"5 or less",IF(AND(I705&gt;5,I705&lt;=10),"&gt; 5 and &lt;= 10",IF(AND(I705&gt;10,I705&lt;=15),"&gt; 10 and &lt;=15",IF(I705&gt;15,"More than 15","")))))</f>
        <v>n/a</v>
      </c>
      <c r="K705" s="68"/>
      <c r="L705" s="68"/>
    </row>
    <row r="706" spans="1:12" x14ac:dyDescent="0.35">
      <c r="A706" s="1">
        <f>'2. Inputs'!A706</f>
        <v>0</v>
      </c>
      <c r="B706" s="1">
        <f>IF('3. Results'!$C$4="Yes",'2. Inputs'!B706,IF(D706="Yes","",'2. Inputs'!B706))</f>
        <v>0</v>
      </c>
      <c r="C706" s="61" t="b">
        <f t="shared" si="10"/>
        <v>0</v>
      </c>
      <c r="D706" s="61">
        <f>'2. Inputs'!L706</f>
        <v>0</v>
      </c>
      <c r="E706" s="67" t="e">
        <f>IF('2. Inputs'!E706="Hourly rate",'2. Inputs'!H706,'2. Inputs'!G706/52/'2. Inputs'!F706)</f>
        <v>#DIV/0!</v>
      </c>
      <c r="F706" s="63" t="str">
        <f>IF(AND('2. Inputs'!G706=0,'2. Inputs'!H706=0),"",IF('2. Inputs'!E706&lt;&gt;"Hourly rate",'2. Inputs'!G706/('2. Inputs'!F706/'2. Inputs'!$B$3),'2. Inputs'!H706*'2. Inputs'!$B$3*52))</f>
        <v/>
      </c>
      <c r="G706" s="63">
        <f>'2. Inputs'!I706+'2. Inputs'!J706</f>
        <v>0</v>
      </c>
      <c r="H706" s="65" t="e">
        <f>IF('2. Inputs'!D706&gt;0,'2. Inputs'!D706,Calculations!G706+Calculations!F706)</f>
        <v>#VALUE!</v>
      </c>
      <c r="I706" s="66">
        <f ca="1">(TODAY()-'2. Inputs'!K706)/365</f>
        <v>124.95616438356164</v>
      </c>
      <c r="J706" s="1" t="str">
        <f>IF(ISBLANK('2. Inputs'!K706),"n/a",IF(I706&lt;=5,"5 or less",IF(AND(I706&gt;5,I706&lt;=10),"&gt; 5 and &lt;= 10",IF(AND(I706&gt;10,I706&lt;=15),"&gt; 10 and &lt;=15",IF(I706&gt;15,"More than 15","")))))</f>
        <v>n/a</v>
      </c>
      <c r="K706" s="68"/>
      <c r="L706" s="68"/>
    </row>
    <row r="707" spans="1:12" x14ac:dyDescent="0.35">
      <c r="A707" s="1">
        <f>'2. Inputs'!A707</f>
        <v>0</v>
      </c>
      <c r="B707" s="1">
        <f>IF('3. Results'!$C$4="Yes",'2. Inputs'!B707,IF(D707="Yes","",'2. Inputs'!B707))</f>
        <v>0</v>
      </c>
      <c r="C707" s="61" t="b">
        <f t="shared" si="10"/>
        <v>0</v>
      </c>
      <c r="D707" s="61">
        <f>'2. Inputs'!L707</f>
        <v>0</v>
      </c>
      <c r="E707" s="67" t="e">
        <f>IF('2. Inputs'!E707="Hourly rate",'2. Inputs'!H707,'2. Inputs'!G707/52/'2. Inputs'!F707)</f>
        <v>#DIV/0!</v>
      </c>
      <c r="F707" s="63" t="str">
        <f>IF(AND('2. Inputs'!G707=0,'2. Inputs'!H707=0),"",IF('2. Inputs'!E707&lt;&gt;"Hourly rate",'2. Inputs'!G707/('2. Inputs'!F707/'2. Inputs'!$B$3),'2. Inputs'!H707*'2. Inputs'!$B$3*52))</f>
        <v/>
      </c>
      <c r="G707" s="63">
        <f>'2. Inputs'!I707+'2. Inputs'!J707</f>
        <v>0</v>
      </c>
      <c r="H707" s="65" t="e">
        <f>IF('2. Inputs'!D707&gt;0,'2. Inputs'!D707,Calculations!G707+Calculations!F707)</f>
        <v>#VALUE!</v>
      </c>
      <c r="I707" s="66">
        <f ca="1">(TODAY()-'2. Inputs'!K707)/365</f>
        <v>124.95616438356164</v>
      </c>
      <c r="J707" s="1" t="str">
        <f>IF(ISBLANK('2. Inputs'!K707),"n/a",IF(I707&lt;=5,"5 or less",IF(AND(I707&gt;5,I707&lt;=10),"&gt; 5 and &lt;= 10",IF(AND(I707&gt;10,I707&lt;=15),"&gt; 10 and &lt;=15",IF(I707&gt;15,"More than 15","")))))</f>
        <v>n/a</v>
      </c>
      <c r="K707" s="68"/>
      <c r="L707" s="68"/>
    </row>
    <row r="708" spans="1:12" x14ac:dyDescent="0.35">
      <c r="A708" s="1">
        <f>'2. Inputs'!A708</f>
        <v>0</v>
      </c>
      <c r="B708" s="1">
        <f>IF('3. Results'!$C$4="Yes",'2. Inputs'!B708,IF(D708="Yes","",'2. Inputs'!B708))</f>
        <v>0</v>
      </c>
      <c r="C708" s="61" t="b">
        <f t="shared" si="10"/>
        <v>0</v>
      </c>
      <c r="D708" s="61">
        <f>'2. Inputs'!L708</f>
        <v>0</v>
      </c>
      <c r="E708" s="67" t="e">
        <f>IF('2. Inputs'!E708="Hourly rate",'2. Inputs'!H708,'2. Inputs'!G708/52/'2. Inputs'!F708)</f>
        <v>#DIV/0!</v>
      </c>
      <c r="F708" s="63" t="str">
        <f>IF(AND('2. Inputs'!G708=0,'2. Inputs'!H708=0),"",IF('2. Inputs'!E708&lt;&gt;"Hourly rate",'2. Inputs'!G708/('2. Inputs'!F708/'2. Inputs'!$B$3),'2. Inputs'!H708*'2. Inputs'!$B$3*52))</f>
        <v/>
      </c>
      <c r="G708" s="63">
        <f>'2. Inputs'!I708+'2. Inputs'!J708</f>
        <v>0</v>
      </c>
      <c r="H708" s="65" t="e">
        <f>IF('2. Inputs'!D708&gt;0,'2. Inputs'!D708,Calculations!G708+Calculations!F708)</f>
        <v>#VALUE!</v>
      </c>
      <c r="I708" s="66">
        <f ca="1">(TODAY()-'2. Inputs'!K708)/365</f>
        <v>124.95616438356164</v>
      </c>
      <c r="J708" s="1" t="str">
        <f>IF(ISBLANK('2. Inputs'!K708),"n/a",IF(I708&lt;=5,"5 or less",IF(AND(I708&gt;5,I708&lt;=10),"&gt; 5 and &lt;= 10",IF(AND(I708&gt;10,I708&lt;=15),"&gt; 10 and &lt;=15",IF(I708&gt;15,"More than 15","")))))</f>
        <v>n/a</v>
      </c>
      <c r="K708" s="68"/>
      <c r="L708" s="68"/>
    </row>
    <row r="709" spans="1:12" x14ac:dyDescent="0.35">
      <c r="A709" s="1">
        <f>'2. Inputs'!A709</f>
        <v>0</v>
      </c>
      <c r="B709" s="1">
        <f>IF('3. Results'!$C$4="Yes",'2. Inputs'!B709,IF(D709="Yes","",'2. Inputs'!B709))</f>
        <v>0</v>
      </c>
      <c r="C709" s="61" t="b">
        <f t="shared" si="10"/>
        <v>0</v>
      </c>
      <c r="D709" s="61">
        <f>'2. Inputs'!L709</f>
        <v>0</v>
      </c>
      <c r="E709" s="67" t="e">
        <f>IF('2. Inputs'!E709="Hourly rate",'2. Inputs'!H709,'2. Inputs'!G709/52/'2. Inputs'!F709)</f>
        <v>#DIV/0!</v>
      </c>
      <c r="F709" s="63" t="str">
        <f>IF(AND('2. Inputs'!G709=0,'2. Inputs'!H709=0),"",IF('2. Inputs'!E709&lt;&gt;"Hourly rate",'2. Inputs'!G709/('2. Inputs'!F709/'2. Inputs'!$B$3),'2. Inputs'!H709*'2. Inputs'!$B$3*52))</f>
        <v/>
      </c>
      <c r="G709" s="63">
        <f>'2. Inputs'!I709+'2. Inputs'!J709</f>
        <v>0</v>
      </c>
      <c r="H709" s="65" t="e">
        <f>IF('2. Inputs'!D709&gt;0,'2. Inputs'!D709,Calculations!G709+Calculations!F709)</f>
        <v>#VALUE!</v>
      </c>
      <c r="I709" s="66">
        <f ca="1">(TODAY()-'2. Inputs'!K709)/365</f>
        <v>124.95616438356164</v>
      </c>
      <c r="J709" s="1" t="str">
        <f>IF(ISBLANK('2. Inputs'!K709),"n/a",IF(I709&lt;=5,"5 or less",IF(AND(I709&gt;5,I709&lt;=10),"&gt; 5 and &lt;= 10",IF(AND(I709&gt;10,I709&lt;=15),"&gt; 10 and &lt;=15",IF(I709&gt;15,"More than 15","")))))</f>
        <v>n/a</v>
      </c>
      <c r="K709" s="68"/>
      <c r="L709" s="68"/>
    </row>
    <row r="710" spans="1:12" x14ac:dyDescent="0.35">
      <c r="A710" s="1">
        <f>'2. Inputs'!A710</f>
        <v>0</v>
      </c>
      <c r="B710" s="1">
        <f>IF('3. Results'!$C$4="Yes",'2. Inputs'!B710,IF(D710="Yes","",'2. Inputs'!B710))</f>
        <v>0</v>
      </c>
      <c r="C710" s="61" t="b">
        <f t="shared" si="10"/>
        <v>0</v>
      </c>
      <c r="D710" s="61">
        <f>'2. Inputs'!L710</f>
        <v>0</v>
      </c>
      <c r="E710" s="67" t="e">
        <f>IF('2. Inputs'!E710="Hourly rate",'2. Inputs'!H710,'2. Inputs'!G710/52/'2. Inputs'!F710)</f>
        <v>#DIV/0!</v>
      </c>
      <c r="F710" s="63" t="str">
        <f>IF(AND('2. Inputs'!G710=0,'2. Inputs'!H710=0),"",IF('2. Inputs'!E710&lt;&gt;"Hourly rate",'2. Inputs'!G710/('2. Inputs'!F710/'2. Inputs'!$B$3),'2. Inputs'!H710*'2. Inputs'!$B$3*52))</f>
        <v/>
      </c>
      <c r="G710" s="63">
        <f>'2. Inputs'!I710+'2. Inputs'!J710</f>
        <v>0</v>
      </c>
      <c r="H710" s="65" t="e">
        <f>IF('2. Inputs'!D710&gt;0,'2. Inputs'!D710,Calculations!G710+Calculations!F710)</f>
        <v>#VALUE!</v>
      </c>
      <c r="I710" s="66">
        <f ca="1">(TODAY()-'2. Inputs'!K710)/365</f>
        <v>124.95616438356164</v>
      </c>
      <c r="J710" s="1" t="str">
        <f>IF(ISBLANK('2. Inputs'!K710),"n/a",IF(I710&lt;=5,"5 or less",IF(AND(I710&gt;5,I710&lt;=10),"&gt; 5 and &lt;= 10",IF(AND(I710&gt;10,I710&lt;=15),"&gt; 10 and &lt;=15",IF(I710&gt;15,"More than 15","")))))</f>
        <v>n/a</v>
      </c>
      <c r="K710" s="68"/>
      <c r="L710" s="68"/>
    </row>
    <row r="711" spans="1:12" x14ac:dyDescent="0.35">
      <c r="A711" s="1">
        <f>'2. Inputs'!A711</f>
        <v>0</v>
      </c>
      <c r="B711" s="1">
        <f>IF('3. Results'!$C$4="Yes",'2. Inputs'!B711,IF(D711="Yes","",'2. Inputs'!B711))</f>
        <v>0</v>
      </c>
      <c r="C711" s="61" t="b">
        <f t="shared" si="10"/>
        <v>0</v>
      </c>
      <c r="D711" s="61">
        <f>'2. Inputs'!L711</f>
        <v>0</v>
      </c>
      <c r="E711" s="67" t="e">
        <f>IF('2. Inputs'!E711="Hourly rate",'2. Inputs'!H711,'2. Inputs'!G711/52/'2. Inputs'!F711)</f>
        <v>#DIV/0!</v>
      </c>
      <c r="F711" s="63" t="str">
        <f>IF(AND('2. Inputs'!G711=0,'2. Inputs'!H711=0),"",IF('2. Inputs'!E711&lt;&gt;"Hourly rate",'2. Inputs'!G711/('2. Inputs'!F711/'2. Inputs'!$B$3),'2. Inputs'!H711*'2. Inputs'!$B$3*52))</f>
        <v/>
      </c>
      <c r="G711" s="63">
        <f>'2. Inputs'!I711+'2. Inputs'!J711</f>
        <v>0</v>
      </c>
      <c r="H711" s="65" t="e">
        <f>IF('2. Inputs'!D711&gt;0,'2. Inputs'!D711,Calculations!G711+Calculations!F711)</f>
        <v>#VALUE!</v>
      </c>
      <c r="I711" s="66">
        <f ca="1">(TODAY()-'2. Inputs'!K711)/365</f>
        <v>124.95616438356164</v>
      </c>
      <c r="J711" s="1" t="str">
        <f>IF(ISBLANK('2. Inputs'!K711),"n/a",IF(I711&lt;=5,"5 or less",IF(AND(I711&gt;5,I711&lt;=10),"&gt; 5 and &lt;= 10",IF(AND(I711&gt;10,I711&lt;=15),"&gt; 10 and &lt;=15",IF(I711&gt;15,"More than 15","")))))</f>
        <v>n/a</v>
      </c>
      <c r="K711" s="68"/>
      <c r="L711" s="68"/>
    </row>
    <row r="712" spans="1:12" x14ac:dyDescent="0.35">
      <c r="A712" s="1">
        <f>'2. Inputs'!A712</f>
        <v>0</v>
      </c>
      <c r="B712" s="1">
        <f>IF('3. Results'!$C$4="Yes",'2. Inputs'!B712,IF(D712="Yes","",'2. Inputs'!B712))</f>
        <v>0</v>
      </c>
      <c r="C712" s="61" t="b">
        <f t="shared" ref="C712:C775" si="11">IF(OR(B712="Women",B712="Men"),"Women and Men")</f>
        <v>0</v>
      </c>
      <c r="D712" s="61">
        <f>'2. Inputs'!L712</f>
        <v>0</v>
      </c>
      <c r="E712" s="67" t="e">
        <f>IF('2. Inputs'!E712="Hourly rate",'2. Inputs'!H712,'2. Inputs'!G712/52/'2. Inputs'!F712)</f>
        <v>#DIV/0!</v>
      </c>
      <c r="F712" s="63" t="str">
        <f>IF(AND('2. Inputs'!G712=0,'2. Inputs'!H712=0),"",IF('2. Inputs'!E712&lt;&gt;"Hourly rate",'2. Inputs'!G712/('2. Inputs'!F712/'2. Inputs'!$B$3),'2. Inputs'!H712*'2. Inputs'!$B$3*52))</f>
        <v/>
      </c>
      <c r="G712" s="63">
        <f>'2. Inputs'!I712+'2. Inputs'!J712</f>
        <v>0</v>
      </c>
      <c r="H712" s="65" t="e">
        <f>IF('2. Inputs'!D712&gt;0,'2. Inputs'!D712,Calculations!G712+Calculations!F712)</f>
        <v>#VALUE!</v>
      </c>
      <c r="I712" s="66">
        <f ca="1">(TODAY()-'2. Inputs'!K712)/365</f>
        <v>124.95616438356164</v>
      </c>
      <c r="J712" s="1" t="str">
        <f>IF(ISBLANK('2. Inputs'!K712),"n/a",IF(I712&lt;=5,"5 or less",IF(AND(I712&gt;5,I712&lt;=10),"&gt; 5 and &lt;= 10",IF(AND(I712&gt;10,I712&lt;=15),"&gt; 10 and &lt;=15",IF(I712&gt;15,"More than 15","")))))</f>
        <v>n/a</v>
      </c>
      <c r="K712" s="68"/>
      <c r="L712" s="68"/>
    </row>
    <row r="713" spans="1:12" x14ac:dyDescent="0.35">
      <c r="A713" s="1">
        <f>'2. Inputs'!A713</f>
        <v>0</v>
      </c>
      <c r="B713" s="1">
        <f>IF('3. Results'!$C$4="Yes",'2. Inputs'!B713,IF(D713="Yes","",'2. Inputs'!B713))</f>
        <v>0</v>
      </c>
      <c r="C713" s="61" t="b">
        <f t="shared" si="11"/>
        <v>0</v>
      </c>
      <c r="D713" s="61">
        <f>'2. Inputs'!L713</f>
        <v>0</v>
      </c>
      <c r="E713" s="67" t="e">
        <f>IF('2. Inputs'!E713="Hourly rate",'2. Inputs'!H713,'2. Inputs'!G713/52/'2. Inputs'!F713)</f>
        <v>#DIV/0!</v>
      </c>
      <c r="F713" s="63" t="str">
        <f>IF(AND('2. Inputs'!G713=0,'2. Inputs'!H713=0),"",IF('2. Inputs'!E713&lt;&gt;"Hourly rate",'2. Inputs'!G713/('2. Inputs'!F713/'2. Inputs'!$B$3),'2. Inputs'!H713*'2. Inputs'!$B$3*52))</f>
        <v/>
      </c>
      <c r="G713" s="63">
        <f>'2. Inputs'!I713+'2. Inputs'!J713</f>
        <v>0</v>
      </c>
      <c r="H713" s="65" t="e">
        <f>IF('2. Inputs'!D713&gt;0,'2. Inputs'!D713,Calculations!G713+Calculations!F713)</f>
        <v>#VALUE!</v>
      </c>
      <c r="I713" s="66">
        <f ca="1">(TODAY()-'2. Inputs'!K713)/365</f>
        <v>124.95616438356164</v>
      </c>
      <c r="J713" s="1" t="str">
        <f>IF(ISBLANK('2. Inputs'!K713),"n/a",IF(I713&lt;=5,"5 or less",IF(AND(I713&gt;5,I713&lt;=10),"&gt; 5 and &lt;= 10",IF(AND(I713&gt;10,I713&lt;=15),"&gt; 10 and &lt;=15",IF(I713&gt;15,"More than 15","")))))</f>
        <v>n/a</v>
      </c>
      <c r="K713" s="68"/>
      <c r="L713" s="68"/>
    </row>
    <row r="714" spans="1:12" x14ac:dyDescent="0.35">
      <c r="A714" s="1">
        <f>'2. Inputs'!A714</f>
        <v>0</v>
      </c>
      <c r="B714" s="1">
        <f>IF('3. Results'!$C$4="Yes",'2. Inputs'!B714,IF(D714="Yes","",'2. Inputs'!B714))</f>
        <v>0</v>
      </c>
      <c r="C714" s="61" t="b">
        <f t="shared" si="11"/>
        <v>0</v>
      </c>
      <c r="D714" s="61">
        <f>'2. Inputs'!L714</f>
        <v>0</v>
      </c>
      <c r="E714" s="67" t="e">
        <f>IF('2. Inputs'!E714="Hourly rate",'2. Inputs'!H714,'2. Inputs'!G714/52/'2. Inputs'!F714)</f>
        <v>#DIV/0!</v>
      </c>
      <c r="F714" s="63" t="str">
        <f>IF(AND('2. Inputs'!G714=0,'2. Inputs'!H714=0),"",IF('2. Inputs'!E714&lt;&gt;"Hourly rate",'2. Inputs'!G714/('2. Inputs'!F714/'2. Inputs'!$B$3),'2. Inputs'!H714*'2. Inputs'!$B$3*52))</f>
        <v/>
      </c>
      <c r="G714" s="63">
        <f>'2. Inputs'!I714+'2. Inputs'!J714</f>
        <v>0</v>
      </c>
      <c r="H714" s="65" t="e">
        <f>IF('2. Inputs'!D714&gt;0,'2. Inputs'!D714,Calculations!G714+Calculations!F714)</f>
        <v>#VALUE!</v>
      </c>
      <c r="I714" s="66">
        <f ca="1">(TODAY()-'2. Inputs'!K714)/365</f>
        <v>124.95616438356164</v>
      </c>
      <c r="J714" s="1" t="str">
        <f>IF(ISBLANK('2. Inputs'!K714),"n/a",IF(I714&lt;=5,"5 or less",IF(AND(I714&gt;5,I714&lt;=10),"&gt; 5 and &lt;= 10",IF(AND(I714&gt;10,I714&lt;=15),"&gt; 10 and &lt;=15",IF(I714&gt;15,"More than 15","")))))</f>
        <v>n/a</v>
      </c>
      <c r="K714" s="68"/>
      <c r="L714" s="68"/>
    </row>
    <row r="715" spans="1:12" x14ac:dyDescent="0.35">
      <c r="A715" s="1">
        <f>'2. Inputs'!A715</f>
        <v>0</v>
      </c>
      <c r="B715" s="1">
        <f>IF('3. Results'!$C$4="Yes",'2. Inputs'!B715,IF(D715="Yes","",'2. Inputs'!B715))</f>
        <v>0</v>
      </c>
      <c r="C715" s="61" t="b">
        <f t="shared" si="11"/>
        <v>0</v>
      </c>
      <c r="D715" s="61">
        <f>'2. Inputs'!L715</f>
        <v>0</v>
      </c>
      <c r="E715" s="67" t="e">
        <f>IF('2. Inputs'!E715="Hourly rate",'2. Inputs'!H715,'2. Inputs'!G715/52/'2. Inputs'!F715)</f>
        <v>#DIV/0!</v>
      </c>
      <c r="F715" s="63" t="str">
        <f>IF(AND('2. Inputs'!G715=0,'2. Inputs'!H715=0),"",IF('2. Inputs'!E715&lt;&gt;"Hourly rate",'2. Inputs'!G715/('2. Inputs'!F715/'2. Inputs'!$B$3),'2. Inputs'!H715*'2. Inputs'!$B$3*52))</f>
        <v/>
      </c>
      <c r="G715" s="63">
        <f>'2. Inputs'!I715+'2. Inputs'!J715</f>
        <v>0</v>
      </c>
      <c r="H715" s="65" t="e">
        <f>IF('2. Inputs'!D715&gt;0,'2. Inputs'!D715,Calculations!G715+Calculations!F715)</f>
        <v>#VALUE!</v>
      </c>
      <c r="I715" s="66">
        <f ca="1">(TODAY()-'2. Inputs'!K715)/365</f>
        <v>124.95616438356164</v>
      </c>
      <c r="J715" s="1" t="str">
        <f>IF(ISBLANK('2. Inputs'!K715),"n/a",IF(I715&lt;=5,"5 or less",IF(AND(I715&gt;5,I715&lt;=10),"&gt; 5 and &lt;= 10",IF(AND(I715&gt;10,I715&lt;=15),"&gt; 10 and &lt;=15",IF(I715&gt;15,"More than 15","")))))</f>
        <v>n/a</v>
      </c>
      <c r="K715" s="68"/>
      <c r="L715" s="68"/>
    </row>
    <row r="716" spans="1:12" x14ac:dyDescent="0.35">
      <c r="A716" s="1">
        <f>'2. Inputs'!A716</f>
        <v>0</v>
      </c>
      <c r="B716" s="1">
        <f>IF('3. Results'!$C$4="Yes",'2. Inputs'!B716,IF(D716="Yes","",'2. Inputs'!B716))</f>
        <v>0</v>
      </c>
      <c r="C716" s="61" t="b">
        <f t="shared" si="11"/>
        <v>0</v>
      </c>
      <c r="D716" s="61">
        <f>'2. Inputs'!L716</f>
        <v>0</v>
      </c>
      <c r="E716" s="67" t="e">
        <f>IF('2. Inputs'!E716="Hourly rate",'2. Inputs'!H716,'2. Inputs'!G716/52/'2. Inputs'!F716)</f>
        <v>#DIV/0!</v>
      </c>
      <c r="F716" s="63" t="str">
        <f>IF(AND('2. Inputs'!G716=0,'2. Inputs'!H716=0),"",IF('2. Inputs'!E716&lt;&gt;"Hourly rate",'2. Inputs'!G716/('2. Inputs'!F716/'2. Inputs'!$B$3),'2. Inputs'!H716*'2. Inputs'!$B$3*52))</f>
        <v/>
      </c>
      <c r="G716" s="63">
        <f>'2. Inputs'!I716+'2. Inputs'!J716</f>
        <v>0</v>
      </c>
      <c r="H716" s="65" t="e">
        <f>IF('2. Inputs'!D716&gt;0,'2. Inputs'!D716,Calculations!G716+Calculations!F716)</f>
        <v>#VALUE!</v>
      </c>
      <c r="I716" s="66">
        <f ca="1">(TODAY()-'2. Inputs'!K716)/365</f>
        <v>124.95616438356164</v>
      </c>
      <c r="J716" s="1" t="str">
        <f>IF(ISBLANK('2. Inputs'!K716),"n/a",IF(I716&lt;=5,"5 or less",IF(AND(I716&gt;5,I716&lt;=10),"&gt; 5 and &lt;= 10",IF(AND(I716&gt;10,I716&lt;=15),"&gt; 10 and &lt;=15",IF(I716&gt;15,"More than 15","")))))</f>
        <v>n/a</v>
      </c>
      <c r="K716" s="68"/>
      <c r="L716" s="68"/>
    </row>
    <row r="717" spans="1:12" x14ac:dyDescent="0.35">
      <c r="A717" s="1">
        <f>'2. Inputs'!A717</f>
        <v>0</v>
      </c>
      <c r="B717" s="1">
        <f>IF('3. Results'!$C$4="Yes",'2. Inputs'!B717,IF(D717="Yes","",'2. Inputs'!B717))</f>
        <v>0</v>
      </c>
      <c r="C717" s="61" t="b">
        <f t="shared" si="11"/>
        <v>0</v>
      </c>
      <c r="D717" s="61">
        <f>'2. Inputs'!L717</f>
        <v>0</v>
      </c>
      <c r="E717" s="67" t="e">
        <f>IF('2. Inputs'!E717="Hourly rate",'2. Inputs'!H717,'2. Inputs'!G717/52/'2. Inputs'!F717)</f>
        <v>#DIV/0!</v>
      </c>
      <c r="F717" s="63" t="str">
        <f>IF(AND('2. Inputs'!G717=0,'2. Inputs'!H717=0),"",IF('2. Inputs'!E717&lt;&gt;"Hourly rate",'2. Inputs'!G717/('2. Inputs'!F717/'2. Inputs'!$B$3),'2. Inputs'!H717*'2. Inputs'!$B$3*52))</f>
        <v/>
      </c>
      <c r="G717" s="63">
        <f>'2. Inputs'!I717+'2. Inputs'!J717</f>
        <v>0</v>
      </c>
      <c r="H717" s="65" t="e">
        <f>IF('2. Inputs'!D717&gt;0,'2. Inputs'!D717,Calculations!G717+Calculations!F717)</f>
        <v>#VALUE!</v>
      </c>
      <c r="I717" s="66">
        <f ca="1">(TODAY()-'2. Inputs'!K717)/365</f>
        <v>124.95616438356164</v>
      </c>
      <c r="J717" s="1" t="str">
        <f>IF(ISBLANK('2. Inputs'!K717),"n/a",IF(I717&lt;=5,"5 or less",IF(AND(I717&gt;5,I717&lt;=10),"&gt; 5 and &lt;= 10",IF(AND(I717&gt;10,I717&lt;=15),"&gt; 10 and &lt;=15",IF(I717&gt;15,"More than 15","")))))</f>
        <v>n/a</v>
      </c>
      <c r="K717" s="68"/>
      <c r="L717" s="68"/>
    </row>
    <row r="718" spans="1:12" x14ac:dyDescent="0.35">
      <c r="A718" s="1">
        <f>'2. Inputs'!A718</f>
        <v>0</v>
      </c>
      <c r="B718" s="1">
        <f>IF('3. Results'!$C$4="Yes",'2. Inputs'!B718,IF(D718="Yes","",'2. Inputs'!B718))</f>
        <v>0</v>
      </c>
      <c r="C718" s="61" t="b">
        <f t="shared" si="11"/>
        <v>0</v>
      </c>
      <c r="D718" s="61">
        <f>'2. Inputs'!L718</f>
        <v>0</v>
      </c>
      <c r="E718" s="67" t="e">
        <f>IF('2. Inputs'!E718="Hourly rate",'2. Inputs'!H718,'2. Inputs'!G718/52/'2. Inputs'!F718)</f>
        <v>#DIV/0!</v>
      </c>
      <c r="F718" s="63" t="str">
        <f>IF(AND('2. Inputs'!G718=0,'2. Inputs'!H718=0),"",IF('2. Inputs'!E718&lt;&gt;"Hourly rate",'2. Inputs'!G718/('2. Inputs'!F718/'2. Inputs'!$B$3),'2. Inputs'!H718*'2. Inputs'!$B$3*52))</f>
        <v/>
      </c>
      <c r="G718" s="63">
        <f>'2. Inputs'!I718+'2. Inputs'!J718</f>
        <v>0</v>
      </c>
      <c r="H718" s="65" t="e">
        <f>IF('2. Inputs'!D718&gt;0,'2. Inputs'!D718,Calculations!G718+Calculations!F718)</f>
        <v>#VALUE!</v>
      </c>
      <c r="I718" s="66">
        <f ca="1">(TODAY()-'2. Inputs'!K718)/365</f>
        <v>124.95616438356164</v>
      </c>
      <c r="J718" s="1" t="str">
        <f>IF(ISBLANK('2. Inputs'!K718),"n/a",IF(I718&lt;=5,"5 or less",IF(AND(I718&gt;5,I718&lt;=10),"&gt; 5 and &lt;= 10",IF(AND(I718&gt;10,I718&lt;=15),"&gt; 10 and &lt;=15",IF(I718&gt;15,"More than 15","")))))</f>
        <v>n/a</v>
      </c>
      <c r="K718" s="68"/>
      <c r="L718" s="68"/>
    </row>
    <row r="719" spans="1:12" x14ac:dyDescent="0.35">
      <c r="A719" s="1">
        <f>'2. Inputs'!A719</f>
        <v>0</v>
      </c>
      <c r="B719" s="1">
        <f>IF('3. Results'!$C$4="Yes",'2. Inputs'!B719,IF(D719="Yes","",'2. Inputs'!B719))</f>
        <v>0</v>
      </c>
      <c r="C719" s="61" t="b">
        <f t="shared" si="11"/>
        <v>0</v>
      </c>
      <c r="D719" s="61">
        <f>'2. Inputs'!L719</f>
        <v>0</v>
      </c>
      <c r="E719" s="67" t="e">
        <f>IF('2. Inputs'!E719="Hourly rate",'2. Inputs'!H719,'2. Inputs'!G719/52/'2. Inputs'!F719)</f>
        <v>#DIV/0!</v>
      </c>
      <c r="F719" s="63" t="str">
        <f>IF(AND('2. Inputs'!G719=0,'2. Inputs'!H719=0),"",IF('2. Inputs'!E719&lt;&gt;"Hourly rate",'2. Inputs'!G719/('2. Inputs'!F719/'2. Inputs'!$B$3),'2. Inputs'!H719*'2. Inputs'!$B$3*52))</f>
        <v/>
      </c>
      <c r="G719" s="63">
        <f>'2. Inputs'!I719+'2. Inputs'!J719</f>
        <v>0</v>
      </c>
      <c r="H719" s="65" t="e">
        <f>IF('2. Inputs'!D719&gt;0,'2. Inputs'!D719,Calculations!G719+Calculations!F719)</f>
        <v>#VALUE!</v>
      </c>
      <c r="I719" s="66">
        <f ca="1">(TODAY()-'2. Inputs'!K719)/365</f>
        <v>124.95616438356164</v>
      </c>
      <c r="J719" s="1" t="str">
        <f>IF(ISBLANK('2. Inputs'!K719),"n/a",IF(I719&lt;=5,"5 or less",IF(AND(I719&gt;5,I719&lt;=10),"&gt; 5 and &lt;= 10",IF(AND(I719&gt;10,I719&lt;=15),"&gt; 10 and &lt;=15",IF(I719&gt;15,"More than 15","")))))</f>
        <v>n/a</v>
      </c>
      <c r="K719" s="68"/>
      <c r="L719" s="68"/>
    </row>
    <row r="720" spans="1:12" x14ac:dyDescent="0.35">
      <c r="A720" s="1">
        <f>'2. Inputs'!A720</f>
        <v>0</v>
      </c>
      <c r="B720" s="1">
        <f>IF('3. Results'!$C$4="Yes",'2. Inputs'!B720,IF(D720="Yes","",'2. Inputs'!B720))</f>
        <v>0</v>
      </c>
      <c r="C720" s="61" t="b">
        <f t="shared" si="11"/>
        <v>0</v>
      </c>
      <c r="D720" s="61">
        <f>'2. Inputs'!L720</f>
        <v>0</v>
      </c>
      <c r="E720" s="67" t="e">
        <f>IF('2. Inputs'!E720="Hourly rate",'2. Inputs'!H720,'2. Inputs'!G720/52/'2. Inputs'!F720)</f>
        <v>#DIV/0!</v>
      </c>
      <c r="F720" s="63" t="str">
        <f>IF(AND('2. Inputs'!G720=0,'2. Inputs'!H720=0),"",IF('2. Inputs'!E720&lt;&gt;"Hourly rate",'2. Inputs'!G720/('2. Inputs'!F720/'2. Inputs'!$B$3),'2. Inputs'!H720*'2. Inputs'!$B$3*52))</f>
        <v/>
      </c>
      <c r="G720" s="63">
        <f>'2. Inputs'!I720+'2. Inputs'!J720</f>
        <v>0</v>
      </c>
      <c r="H720" s="65" t="e">
        <f>IF('2. Inputs'!D720&gt;0,'2. Inputs'!D720,Calculations!G720+Calculations!F720)</f>
        <v>#VALUE!</v>
      </c>
      <c r="I720" s="66">
        <f ca="1">(TODAY()-'2. Inputs'!K720)/365</f>
        <v>124.95616438356164</v>
      </c>
      <c r="J720" s="1" t="str">
        <f>IF(ISBLANK('2. Inputs'!K720),"n/a",IF(I720&lt;=5,"5 or less",IF(AND(I720&gt;5,I720&lt;=10),"&gt; 5 and &lt;= 10",IF(AND(I720&gt;10,I720&lt;=15),"&gt; 10 and &lt;=15",IF(I720&gt;15,"More than 15","")))))</f>
        <v>n/a</v>
      </c>
      <c r="K720" s="68"/>
      <c r="L720" s="68"/>
    </row>
    <row r="721" spans="1:12" x14ac:dyDescent="0.35">
      <c r="A721" s="1">
        <f>'2. Inputs'!A721</f>
        <v>0</v>
      </c>
      <c r="B721" s="1">
        <f>IF('3. Results'!$C$4="Yes",'2. Inputs'!B721,IF(D721="Yes","",'2. Inputs'!B721))</f>
        <v>0</v>
      </c>
      <c r="C721" s="61" t="b">
        <f t="shared" si="11"/>
        <v>0</v>
      </c>
      <c r="D721" s="61">
        <f>'2. Inputs'!L721</f>
        <v>0</v>
      </c>
      <c r="E721" s="67" t="e">
        <f>IF('2. Inputs'!E721="Hourly rate",'2. Inputs'!H721,'2. Inputs'!G721/52/'2. Inputs'!F721)</f>
        <v>#DIV/0!</v>
      </c>
      <c r="F721" s="63" t="str">
        <f>IF(AND('2. Inputs'!G721=0,'2. Inputs'!H721=0),"",IF('2. Inputs'!E721&lt;&gt;"Hourly rate",'2. Inputs'!G721/('2. Inputs'!F721/'2. Inputs'!$B$3),'2. Inputs'!H721*'2. Inputs'!$B$3*52))</f>
        <v/>
      </c>
      <c r="G721" s="63">
        <f>'2. Inputs'!I721+'2. Inputs'!J721</f>
        <v>0</v>
      </c>
      <c r="H721" s="65" t="e">
        <f>IF('2. Inputs'!D721&gt;0,'2. Inputs'!D721,Calculations!G721+Calculations!F721)</f>
        <v>#VALUE!</v>
      </c>
      <c r="I721" s="66">
        <f ca="1">(TODAY()-'2. Inputs'!K721)/365</f>
        <v>124.95616438356164</v>
      </c>
      <c r="J721" s="1" t="str">
        <f>IF(ISBLANK('2. Inputs'!K721),"n/a",IF(I721&lt;=5,"5 or less",IF(AND(I721&gt;5,I721&lt;=10),"&gt; 5 and &lt;= 10",IF(AND(I721&gt;10,I721&lt;=15),"&gt; 10 and &lt;=15",IF(I721&gt;15,"More than 15","")))))</f>
        <v>n/a</v>
      </c>
      <c r="K721" s="68"/>
      <c r="L721" s="68"/>
    </row>
    <row r="722" spans="1:12" x14ac:dyDescent="0.35">
      <c r="A722" s="1">
        <f>'2. Inputs'!A722</f>
        <v>0</v>
      </c>
      <c r="B722" s="1">
        <f>IF('3. Results'!$C$4="Yes",'2. Inputs'!B722,IF(D722="Yes","",'2. Inputs'!B722))</f>
        <v>0</v>
      </c>
      <c r="C722" s="61" t="b">
        <f t="shared" si="11"/>
        <v>0</v>
      </c>
      <c r="D722" s="61">
        <f>'2. Inputs'!L722</f>
        <v>0</v>
      </c>
      <c r="E722" s="67" t="e">
        <f>IF('2. Inputs'!E722="Hourly rate",'2. Inputs'!H722,'2. Inputs'!G722/52/'2. Inputs'!F722)</f>
        <v>#DIV/0!</v>
      </c>
      <c r="F722" s="63" t="str">
        <f>IF(AND('2. Inputs'!G722=0,'2. Inputs'!H722=0),"",IF('2. Inputs'!E722&lt;&gt;"Hourly rate",'2. Inputs'!G722/('2. Inputs'!F722/'2. Inputs'!$B$3),'2. Inputs'!H722*'2. Inputs'!$B$3*52))</f>
        <v/>
      </c>
      <c r="G722" s="63">
        <f>'2. Inputs'!I722+'2. Inputs'!J722</f>
        <v>0</v>
      </c>
      <c r="H722" s="65" t="e">
        <f>IF('2. Inputs'!D722&gt;0,'2. Inputs'!D722,Calculations!G722+Calculations!F722)</f>
        <v>#VALUE!</v>
      </c>
      <c r="I722" s="66">
        <f ca="1">(TODAY()-'2. Inputs'!K722)/365</f>
        <v>124.95616438356164</v>
      </c>
      <c r="J722" s="1" t="str">
        <f>IF(ISBLANK('2. Inputs'!K722),"n/a",IF(I722&lt;=5,"5 or less",IF(AND(I722&gt;5,I722&lt;=10),"&gt; 5 and &lt;= 10",IF(AND(I722&gt;10,I722&lt;=15),"&gt; 10 and &lt;=15",IF(I722&gt;15,"More than 15","")))))</f>
        <v>n/a</v>
      </c>
      <c r="K722" s="68"/>
      <c r="L722" s="68"/>
    </row>
    <row r="723" spans="1:12" x14ac:dyDescent="0.35">
      <c r="A723" s="1">
        <f>'2. Inputs'!A723</f>
        <v>0</v>
      </c>
      <c r="B723" s="1">
        <f>IF('3. Results'!$C$4="Yes",'2. Inputs'!B723,IF(D723="Yes","",'2. Inputs'!B723))</f>
        <v>0</v>
      </c>
      <c r="C723" s="61" t="b">
        <f t="shared" si="11"/>
        <v>0</v>
      </c>
      <c r="D723" s="61">
        <f>'2. Inputs'!L723</f>
        <v>0</v>
      </c>
      <c r="E723" s="67" t="e">
        <f>IF('2. Inputs'!E723="Hourly rate",'2. Inputs'!H723,'2. Inputs'!G723/52/'2. Inputs'!F723)</f>
        <v>#DIV/0!</v>
      </c>
      <c r="F723" s="63" t="str">
        <f>IF(AND('2. Inputs'!G723=0,'2. Inputs'!H723=0),"",IF('2. Inputs'!E723&lt;&gt;"Hourly rate",'2. Inputs'!G723/('2. Inputs'!F723/'2. Inputs'!$B$3),'2. Inputs'!H723*'2. Inputs'!$B$3*52))</f>
        <v/>
      </c>
      <c r="G723" s="63">
        <f>'2. Inputs'!I723+'2. Inputs'!J723</f>
        <v>0</v>
      </c>
      <c r="H723" s="65" t="e">
        <f>IF('2. Inputs'!D723&gt;0,'2. Inputs'!D723,Calculations!G723+Calculations!F723)</f>
        <v>#VALUE!</v>
      </c>
      <c r="I723" s="66">
        <f ca="1">(TODAY()-'2. Inputs'!K723)/365</f>
        <v>124.95616438356164</v>
      </c>
      <c r="J723" s="1" t="str">
        <f>IF(ISBLANK('2. Inputs'!K723),"n/a",IF(I723&lt;=5,"5 or less",IF(AND(I723&gt;5,I723&lt;=10),"&gt; 5 and &lt;= 10",IF(AND(I723&gt;10,I723&lt;=15),"&gt; 10 and &lt;=15",IF(I723&gt;15,"More than 15","")))))</f>
        <v>n/a</v>
      </c>
      <c r="K723" s="68"/>
      <c r="L723" s="68"/>
    </row>
    <row r="724" spans="1:12" x14ac:dyDescent="0.35">
      <c r="A724" s="1">
        <f>'2. Inputs'!A724</f>
        <v>0</v>
      </c>
      <c r="B724" s="1">
        <f>IF('3. Results'!$C$4="Yes",'2. Inputs'!B724,IF(D724="Yes","",'2. Inputs'!B724))</f>
        <v>0</v>
      </c>
      <c r="C724" s="61" t="b">
        <f t="shared" si="11"/>
        <v>0</v>
      </c>
      <c r="D724" s="61">
        <f>'2. Inputs'!L724</f>
        <v>0</v>
      </c>
      <c r="E724" s="67" t="e">
        <f>IF('2. Inputs'!E724="Hourly rate",'2. Inputs'!H724,'2. Inputs'!G724/52/'2. Inputs'!F724)</f>
        <v>#DIV/0!</v>
      </c>
      <c r="F724" s="63" t="str">
        <f>IF(AND('2. Inputs'!G724=0,'2. Inputs'!H724=0),"",IF('2. Inputs'!E724&lt;&gt;"Hourly rate",'2. Inputs'!G724/('2. Inputs'!F724/'2. Inputs'!$B$3),'2. Inputs'!H724*'2. Inputs'!$B$3*52))</f>
        <v/>
      </c>
      <c r="G724" s="63">
        <f>'2. Inputs'!I724+'2. Inputs'!J724</f>
        <v>0</v>
      </c>
      <c r="H724" s="65" t="e">
        <f>IF('2. Inputs'!D724&gt;0,'2. Inputs'!D724,Calculations!G724+Calculations!F724)</f>
        <v>#VALUE!</v>
      </c>
      <c r="I724" s="66">
        <f ca="1">(TODAY()-'2. Inputs'!K724)/365</f>
        <v>124.95616438356164</v>
      </c>
      <c r="J724" s="1" t="str">
        <f>IF(ISBLANK('2. Inputs'!K724),"n/a",IF(I724&lt;=5,"5 or less",IF(AND(I724&gt;5,I724&lt;=10),"&gt; 5 and &lt;= 10",IF(AND(I724&gt;10,I724&lt;=15),"&gt; 10 and &lt;=15",IF(I724&gt;15,"More than 15","")))))</f>
        <v>n/a</v>
      </c>
      <c r="K724" s="68"/>
      <c r="L724" s="68"/>
    </row>
    <row r="725" spans="1:12" x14ac:dyDescent="0.35">
      <c r="A725" s="1">
        <f>'2. Inputs'!A725</f>
        <v>0</v>
      </c>
      <c r="B725" s="1">
        <f>IF('3. Results'!$C$4="Yes",'2. Inputs'!B725,IF(D725="Yes","",'2. Inputs'!B725))</f>
        <v>0</v>
      </c>
      <c r="C725" s="61" t="b">
        <f t="shared" si="11"/>
        <v>0</v>
      </c>
      <c r="D725" s="61">
        <f>'2. Inputs'!L725</f>
        <v>0</v>
      </c>
      <c r="E725" s="67" t="e">
        <f>IF('2. Inputs'!E725="Hourly rate",'2. Inputs'!H725,'2. Inputs'!G725/52/'2. Inputs'!F725)</f>
        <v>#DIV/0!</v>
      </c>
      <c r="F725" s="63" t="str">
        <f>IF(AND('2. Inputs'!G725=0,'2. Inputs'!H725=0),"",IF('2. Inputs'!E725&lt;&gt;"Hourly rate",'2. Inputs'!G725/('2. Inputs'!F725/'2. Inputs'!$B$3),'2. Inputs'!H725*'2. Inputs'!$B$3*52))</f>
        <v/>
      </c>
      <c r="G725" s="63">
        <f>'2. Inputs'!I725+'2. Inputs'!J725</f>
        <v>0</v>
      </c>
      <c r="H725" s="65" t="e">
        <f>IF('2. Inputs'!D725&gt;0,'2. Inputs'!D725,Calculations!G725+Calculations!F725)</f>
        <v>#VALUE!</v>
      </c>
      <c r="I725" s="66">
        <f ca="1">(TODAY()-'2. Inputs'!K725)/365</f>
        <v>124.95616438356164</v>
      </c>
      <c r="J725" s="1" t="str">
        <f>IF(ISBLANK('2. Inputs'!K725),"n/a",IF(I725&lt;=5,"5 or less",IF(AND(I725&gt;5,I725&lt;=10),"&gt; 5 and &lt;= 10",IF(AND(I725&gt;10,I725&lt;=15),"&gt; 10 and &lt;=15",IF(I725&gt;15,"More than 15","")))))</f>
        <v>n/a</v>
      </c>
      <c r="K725" s="68"/>
      <c r="L725" s="68"/>
    </row>
    <row r="726" spans="1:12" x14ac:dyDescent="0.35">
      <c r="A726" s="1">
        <f>'2. Inputs'!A726</f>
        <v>0</v>
      </c>
      <c r="B726" s="1">
        <f>IF('3. Results'!$C$4="Yes",'2. Inputs'!B726,IF(D726="Yes","",'2. Inputs'!B726))</f>
        <v>0</v>
      </c>
      <c r="C726" s="61" t="b">
        <f t="shared" si="11"/>
        <v>0</v>
      </c>
      <c r="D726" s="61">
        <f>'2. Inputs'!L726</f>
        <v>0</v>
      </c>
      <c r="E726" s="67" t="e">
        <f>IF('2. Inputs'!E726="Hourly rate",'2. Inputs'!H726,'2. Inputs'!G726/52/'2. Inputs'!F726)</f>
        <v>#DIV/0!</v>
      </c>
      <c r="F726" s="63" t="str">
        <f>IF(AND('2. Inputs'!G726=0,'2. Inputs'!H726=0),"",IF('2. Inputs'!E726&lt;&gt;"Hourly rate",'2. Inputs'!G726/('2. Inputs'!F726/'2. Inputs'!$B$3),'2. Inputs'!H726*'2. Inputs'!$B$3*52))</f>
        <v/>
      </c>
      <c r="G726" s="63">
        <f>'2. Inputs'!I726+'2. Inputs'!J726</f>
        <v>0</v>
      </c>
      <c r="H726" s="65" t="e">
        <f>IF('2. Inputs'!D726&gt;0,'2. Inputs'!D726,Calculations!G726+Calculations!F726)</f>
        <v>#VALUE!</v>
      </c>
      <c r="I726" s="66">
        <f ca="1">(TODAY()-'2. Inputs'!K726)/365</f>
        <v>124.95616438356164</v>
      </c>
      <c r="J726" s="1" t="str">
        <f>IF(ISBLANK('2. Inputs'!K726),"n/a",IF(I726&lt;=5,"5 or less",IF(AND(I726&gt;5,I726&lt;=10),"&gt; 5 and &lt;= 10",IF(AND(I726&gt;10,I726&lt;=15),"&gt; 10 and &lt;=15",IF(I726&gt;15,"More than 15","")))))</f>
        <v>n/a</v>
      </c>
      <c r="K726" s="68"/>
      <c r="L726" s="68"/>
    </row>
    <row r="727" spans="1:12" x14ac:dyDescent="0.35">
      <c r="A727" s="1">
        <f>'2. Inputs'!A727</f>
        <v>0</v>
      </c>
      <c r="B727" s="1">
        <f>IF('3. Results'!$C$4="Yes",'2. Inputs'!B727,IF(D727="Yes","",'2. Inputs'!B727))</f>
        <v>0</v>
      </c>
      <c r="C727" s="61" t="b">
        <f t="shared" si="11"/>
        <v>0</v>
      </c>
      <c r="D727" s="61">
        <f>'2. Inputs'!L727</f>
        <v>0</v>
      </c>
      <c r="E727" s="67" t="e">
        <f>IF('2. Inputs'!E727="Hourly rate",'2. Inputs'!H727,'2. Inputs'!G727/52/'2. Inputs'!F727)</f>
        <v>#DIV/0!</v>
      </c>
      <c r="F727" s="63" t="str">
        <f>IF(AND('2. Inputs'!G727=0,'2. Inputs'!H727=0),"",IF('2. Inputs'!E727&lt;&gt;"Hourly rate",'2. Inputs'!G727/('2. Inputs'!F727/'2. Inputs'!$B$3),'2. Inputs'!H727*'2. Inputs'!$B$3*52))</f>
        <v/>
      </c>
      <c r="G727" s="63">
        <f>'2. Inputs'!I727+'2. Inputs'!J727</f>
        <v>0</v>
      </c>
      <c r="H727" s="65" t="e">
        <f>IF('2. Inputs'!D727&gt;0,'2. Inputs'!D727,Calculations!G727+Calculations!F727)</f>
        <v>#VALUE!</v>
      </c>
      <c r="I727" s="66">
        <f ca="1">(TODAY()-'2. Inputs'!K727)/365</f>
        <v>124.95616438356164</v>
      </c>
      <c r="J727" s="1" t="str">
        <f>IF(ISBLANK('2. Inputs'!K727),"n/a",IF(I727&lt;=5,"5 or less",IF(AND(I727&gt;5,I727&lt;=10),"&gt; 5 and &lt;= 10",IF(AND(I727&gt;10,I727&lt;=15),"&gt; 10 and &lt;=15",IF(I727&gt;15,"More than 15","")))))</f>
        <v>n/a</v>
      </c>
      <c r="K727" s="68"/>
      <c r="L727" s="68"/>
    </row>
    <row r="728" spans="1:12" x14ac:dyDescent="0.35">
      <c r="A728" s="1">
        <f>'2. Inputs'!A728</f>
        <v>0</v>
      </c>
      <c r="B728" s="1">
        <f>IF('3. Results'!$C$4="Yes",'2. Inputs'!B728,IF(D728="Yes","",'2. Inputs'!B728))</f>
        <v>0</v>
      </c>
      <c r="C728" s="61" t="b">
        <f t="shared" si="11"/>
        <v>0</v>
      </c>
      <c r="D728" s="61">
        <f>'2. Inputs'!L728</f>
        <v>0</v>
      </c>
      <c r="E728" s="67" t="e">
        <f>IF('2. Inputs'!E728="Hourly rate",'2. Inputs'!H728,'2. Inputs'!G728/52/'2. Inputs'!F728)</f>
        <v>#DIV/0!</v>
      </c>
      <c r="F728" s="63" t="str">
        <f>IF(AND('2. Inputs'!G728=0,'2. Inputs'!H728=0),"",IF('2. Inputs'!E728&lt;&gt;"Hourly rate",'2. Inputs'!G728/('2. Inputs'!F728/'2. Inputs'!$B$3),'2. Inputs'!H728*'2. Inputs'!$B$3*52))</f>
        <v/>
      </c>
      <c r="G728" s="63">
        <f>'2. Inputs'!I728+'2. Inputs'!J728</f>
        <v>0</v>
      </c>
      <c r="H728" s="65" t="e">
        <f>IF('2. Inputs'!D728&gt;0,'2. Inputs'!D728,Calculations!G728+Calculations!F728)</f>
        <v>#VALUE!</v>
      </c>
      <c r="I728" s="66">
        <f ca="1">(TODAY()-'2. Inputs'!K728)/365</f>
        <v>124.95616438356164</v>
      </c>
      <c r="J728" s="1" t="str">
        <f>IF(ISBLANK('2. Inputs'!K728),"n/a",IF(I728&lt;=5,"5 or less",IF(AND(I728&gt;5,I728&lt;=10),"&gt; 5 and &lt;= 10",IF(AND(I728&gt;10,I728&lt;=15),"&gt; 10 and &lt;=15",IF(I728&gt;15,"More than 15","")))))</f>
        <v>n/a</v>
      </c>
      <c r="K728" s="68"/>
      <c r="L728" s="68"/>
    </row>
    <row r="729" spans="1:12" x14ac:dyDescent="0.35">
      <c r="A729" s="1">
        <f>'2. Inputs'!A729</f>
        <v>0</v>
      </c>
      <c r="B729" s="1">
        <f>IF('3. Results'!$C$4="Yes",'2. Inputs'!B729,IF(D729="Yes","",'2. Inputs'!B729))</f>
        <v>0</v>
      </c>
      <c r="C729" s="61" t="b">
        <f t="shared" si="11"/>
        <v>0</v>
      </c>
      <c r="D729" s="61">
        <f>'2. Inputs'!L729</f>
        <v>0</v>
      </c>
      <c r="E729" s="67" t="e">
        <f>IF('2. Inputs'!E729="Hourly rate",'2. Inputs'!H729,'2. Inputs'!G729/52/'2. Inputs'!F729)</f>
        <v>#DIV/0!</v>
      </c>
      <c r="F729" s="63" t="str">
        <f>IF(AND('2. Inputs'!G729=0,'2. Inputs'!H729=0),"",IF('2. Inputs'!E729&lt;&gt;"Hourly rate",'2. Inputs'!G729/('2. Inputs'!F729/'2. Inputs'!$B$3),'2. Inputs'!H729*'2. Inputs'!$B$3*52))</f>
        <v/>
      </c>
      <c r="G729" s="63">
        <f>'2. Inputs'!I729+'2. Inputs'!J729</f>
        <v>0</v>
      </c>
      <c r="H729" s="65" t="e">
        <f>IF('2. Inputs'!D729&gt;0,'2. Inputs'!D729,Calculations!G729+Calculations!F729)</f>
        <v>#VALUE!</v>
      </c>
      <c r="I729" s="66">
        <f ca="1">(TODAY()-'2. Inputs'!K729)/365</f>
        <v>124.95616438356164</v>
      </c>
      <c r="J729" s="1" t="str">
        <f>IF(ISBLANK('2. Inputs'!K729),"n/a",IF(I729&lt;=5,"5 or less",IF(AND(I729&gt;5,I729&lt;=10),"&gt; 5 and &lt;= 10",IF(AND(I729&gt;10,I729&lt;=15),"&gt; 10 and &lt;=15",IF(I729&gt;15,"More than 15","")))))</f>
        <v>n/a</v>
      </c>
      <c r="K729" s="68"/>
      <c r="L729" s="68"/>
    </row>
    <row r="730" spans="1:12" x14ac:dyDescent="0.35">
      <c r="A730" s="1">
        <f>'2. Inputs'!A730</f>
        <v>0</v>
      </c>
      <c r="B730" s="1">
        <f>IF('3. Results'!$C$4="Yes",'2. Inputs'!B730,IF(D730="Yes","",'2. Inputs'!B730))</f>
        <v>0</v>
      </c>
      <c r="C730" s="61" t="b">
        <f t="shared" si="11"/>
        <v>0</v>
      </c>
      <c r="D730" s="61">
        <f>'2. Inputs'!L730</f>
        <v>0</v>
      </c>
      <c r="E730" s="67" t="e">
        <f>IF('2. Inputs'!E730="Hourly rate",'2. Inputs'!H730,'2. Inputs'!G730/52/'2. Inputs'!F730)</f>
        <v>#DIV/0!</v>
      </c>
      <c r="F730" s="63" t="str">
        <f>IF(AND('2. Inputs'!G730=0,'2. Inputs'!H730=0),"",IF('2. Inputs'!E730&lt;&gt;"Hourly rate",'2. Inputs'!G730/('2. Inputs'!F730/'2. Inputs'!$B$3),'2. Inputs'!H730*'2. Inputs'!$B$3*52))</f>
        <v/>
      </c>
      <c r="G730" s="63">
        <f>'2. Inputs'!I730+'2. Inputs'!J730</f>
        <v>0</v>
      </c>
      <c r="H730" s="65" t="e">
        <f>IF('2. Inputs'!D730&gt;0,'2. Inputs'!D730,Calculations!G730+Calculations!F730)</f>
        <v>#VALUE!</v>
      </c>
      <c r="I730" s="66">
        <f ca="1">(TODAY()-'2. Inputs'!K730)/365</f>
        <v>124.95616438356164</v>
      </c>
      <c r="J730" s="1" t="str">
        <f>IF(ISBLANK('2. Inputs'!K730),"n/a",IF(I730&lt;=5,"5 or less",IF(AND(I730&gt;5,I730&lt;=10),"&gt; 5 and &lt;= 10",IF(AND(I730&gt;10,I730&lt;=15),"&gt; 10 and &lt;=15",IF(I730&gt;15,"More than 15","")))))</f>
        <v>n/a</v>
      </c>
      <c r="K730" s="68"/>
      <c r="L730" s="68"/>
    </row>
    <row r="731" spans="1:12" x14ac:dyDescent="0.35">
      <c r="A731" s="1">
        <f>'2. Inputs'!A731</f>
        <v>0</v>
      </c>
      <c r="B731" s="1">
        <f>IF('3. Results'!$C$4="Yes",'2. Inputs'!B731,IF(D731="Yes","",'2. Inputs'!B731))</f>
        <v>0</v>
      </c>
      <c r="C731" s="61" t="b">
        <f t="shared" si="11"/>
        <v>0</v>
      </c>
      <c r="D731" s="61">
        <f>'2. Inputs'!L731</f>
        <v>0</v>
      </c>
      <c r="E731" s="67" t="e">
        <f>IF('2. Inputs'!E731="Hourly rate",'2. Inputs'!H731,'2. Inputs'!G731/52/'2. Inputs'!F731)</f>
        <v>#DIV/0!</v>
      </c>
      <c r="F731" s="63" t="str">
        <f>IF(AND('2. Inputs'!G731=0,'2. Inputs'!H731=0),"",IF('2. Inputs'!E731&lt;&gt;"Hourly rate",'2. Inputs'!G731/('2. Inputs'!F731/'2. Inputs'!$B$3),'2. Inputs'!H731*'2. Inputs'!$B$3*52))</f>
        <v/>
      </c>
      <c r="G731" s="63">
        <f>'2. Inputs'!I731+'2. Inputs'!J731</f>
        <v>0</v>
      </c>
      <c r="H731" s="65" t="e">
        <f>IF('2. Inputs'!D731&gt;0,'2. Inputs'!D731,Calculations!G731+Calculations!F731)</f>
        <v>#VALUE!</v>
      </c>
      <c r="I731" s="66">
        <f ca="1">(TODAY()-'2. Inputs'!K731)/365</f>
        <v>124.95616438356164</v>
      </c>
      <c r="J731" s="1" t="str">
        <f>IF(ISBLANK('2. Inputs'!K731),"n/a",IF(I731&lt;=5,"5 or less",IF(AND(I731&gt;5,I731&lt;=10),"&gt; 5 and &lt;= 10",IF(AND(I731&gt;10,I731&lt;=15),"&gt; 10 and &lt;=15",IF(I731&gt;15,"More than 15","")))))</f>
        <v>n/a</v>
      </c>
      <c r="K731" s="68"/>
      <c r="L731" s="68"/>
    </row>
    <row r="732" spans="1:12" x14ac:dyDescent="0.35">
      <c r="A732" s="1">
        <f>'2. Inputs'!A732</f>
        <v>0</v>
      </c>
      <c r="B732" s="1">
        <f>IF('3. Results'!$C$4="Yes",'2. Inputs'!B732,IF(D732="Yes","",'2. Inputs'!B732))</f>
        <v>0</v>
      </c>
      <c r="C732" s="61" t="b">
        <f t="shared" si="11"/>
        <v>0</v>
      </c>
      <c r="D732" s="61">
        <f>'2. Inputs'!L732</f>
        <v>0</v>
      </c>
      <c r="E732" s="67" t="e">
        <f>IF('2. Inputs'!E732="Hourly rate",'2. Inputs'!H732,'2. Inputs'!G732/52/'2. Inputs'!F732)</f>
        <v>#DIV/0!</v>
      </c>
      <c r="F732" s="63" t="str">
        <f>IF(AND('2. Inputs'!G732=0,'2. Inputs'!H732=0),"",IF('2. Inputs'!E732&lt;&gt;"Hourly rate",'2. Inputs'!G732/('2. Inputs'!F732/'2. Inputs'!$B$3),'2. Inputs'!H732*'2. Inputs'!$B$3*52))</f>
        <v/>
      </c>
      <c r="G732" s="63">
        <f>'2. Inputs'!I732+'2. Inputs'!J732</f>
        <v>0</v>
      </c>
      <c r="H732" s="65" t="e">
        <f>IF('2. Inputs'!D732&gt;0,'2. Inputs'!D732,Calculations!G732+Calculations!F732)</f>
        <v>#VALUE!</v>
      </c>
      <c r="I732" s="66">
        <f ca="1">(TODAY()-'2. Inputs'!K732)/365</f>
        <v>124.95616438356164</v>
      </c>
      <c r="J732" s="1" t="str">
        <f>IF(ISBLANK('2. Inputs'!K732),"n/a",IF(I732&lt;=5,"5 or less",IF(AND(I732&gt;5,I732&lt;=10),"&gt; 5 and &lt;= 10",IF(AND(I732&gt;10,I732&lt;=15),"&gt; 10 and &lt;=15",IF(I732&gt;15,"More than 15","")))))</f>
        <v>n/a</v>
      </c>
      <c r="K732" s="68"/>
      <c r="L732" s="68"/>
    </row>
    <row r="733" spans="1:12" x14ac:dyDescent="0.35">
      <c r="A733" s="1">
        <f>'2. Inputs'!A733</f>
        <v>0</v>
      </c>
      <c r="B733" s="1">
        <f>IF('3. Results'!$C$4="Yes",'2. Inputs'!B733,IF(D733="Yes","",'2. Inputs'!B733))</f>
        <v>0</v>
      </c>
      <c r="C733" s="61" t="b">
        <f t="shared" si="11"/>
        <v>0</v>
      </c>
      <c r="D733" s="61">
        <f>'2. Inputs'!L733</f>
        <v>0</v>
      </c>
      <c r="E733" s="67" t="e">
        <f>IF('2. Inputs'!E733="Hourly rate",'2. Inputs'!H733,'2. Inputs'!G733/52/'2. Inputs'!F733)</f>
        <v>#DIV/0!</v>
      </c>
      <c r="F733" s="63" t="str">
        <f>IF(AND('2. Inputs'!G733=0,'2. Inputs'!H733=0),"",IF('2. Inputs'!E733&lt;&gt;"Hourly rate",'2. Inputs'!G733/('2. Inputs'!F733/'2. Inputs'!$B$3),'2. Inputs'!H733*'2. Inputs'!$B$3*52))</f>
        <v/>
      </c>
      <c r="G733" s="63">
        <f>'2. Inputs'!I733+'2. Inputs'!J733</f>
        <v>0</v>
      </c>
      <c r="H733" s="65" t="e">
        <f>IF('2. Inputs'!D733&gt;0,'2. Inputs'!D733,Calculations!G733+Calculations!F733)</f>
        <v>#VALUE!</v>
      </c>
      <c r="I733" s="66">
        <f ca="1">(TODAY()-'2. Inputs'!K733)/365</f>
        <v>124.95616438356164</v>
      </c>
      <c r="J733" s="1" t="str">
        <f>IF(ISBLANK('2. Inputs'!K733),"n/a",IF(I733&lt;=5,"5 or less",IF(AND(I733&gt;5,I733&lt;=10),"&gt; 5 and &lt;= 10",IF(AND(I733&gt;10,I733&lt;=15),"&gt; 10 and &lt;=15",IF(I733&gt;15,"More than 15","")))))</f>
        <v>n/a</v>
      </c>
      <c r="K733" s="68"/>
      <c r="L733" s="68"/>
    </row>
    <row r="734" spans="1:12" x14ac:dyDescent="0.35">
      <c r="A734" s="1">
        <f>'2. Inputs'!A734</f>
        <v>0</v>
      </c>
      <c r="B734" s="1">
        <f>IF('3. Results'!$C$4="Yes",'2. Inputs'!B734,IF(D734="Yes","",'2. Inputs'!B734))</f>
        <v>0</v>
      </c>
      <c r="C734" s="61" t="b">
        <f t="shared" si="11"/>
        <v>0</v>
      </c>
      <c r="D734" s="61">
        <f>'2. Inputs'!L734</f>
        <v>0</v>
      </c>
      <c r="E734" s="67" t="e">
        <f>IF('2. Inputs'!E734="Hourly rate",'2. Inputs'!H734,'2. Inputs'!G734/52/'2. Inputs'!F734)</f>
        <v>#DIV/0!</v>
      </c>
      <c r="F734" s="63" t="str">
        <f>IF(AND('2. Inputs'!G734=0,'2. Inputs'!H734=0),"",IF('2. Inputs'!E734&lt;&gt;"Hourly rate",'2. Inputs'!G734/('2. Inputs'!F734/'2. Inputs'!$B$3),'2. Inputs'!H734*'2. Inputs'!$B$3*52))</f>
        <v/>
      </c>
      <c r="G734" s="63">
        <f>'2. Inputs'!I734+'2. Inputs'!J734</f>
        <v>0</v>
      </c>
      <c r="H734" s="65" t="e">
        <f>IF('2. Inputs'!D734&gt;0,'2. Inputs'!D734,Calculations!G734+Calculations!F734)</f>
        <v>#VALUE!</v>
      </c>
      <c r="I734" s="66">
        <f ca="1">(TODAY()-'2. Inputs'!K734)/365</f>
        <v>124.95616438356164</v>
      </c>
      <c r="J734" s="1" t="str">
        <f>IF(ISBLANK('2. Inputs'!K734),"n/a",IF(I734&lt;=5,"5 or less",IF(AND(I734&gt;5,I734&lt;=10),"&gt; 5 and &lt;= 10",IF(AND(I734&gt;10,I734&lt;=15),"&gt; 10 and &lt;=15",IF(I734&gt;15,"More than 15","")))))</f>
        <v>n/a</v>
      </c>
      <c r="K734" s="68"/>
      <c r="L734" s="68"/>
    </row>
    <row r="735" spans="1:12" x14ac:dyDescent="0.35">
      <c r="A735" s="1">
        <f>'2. Inputs'!A735</f>
        <v>0</v>
      </c>
      <c r="B735" s="1">
        <f>IF('3. Results'!$C$4="Yes",'2. Inputs'!B735,IF(D735="Yes","",'2. Inputs'!B735))</f>
        <v>0</v>
      </c>
      <c r="C735" s="61" t="b">
        <f t="shared" si="11"/>
        <v>0</v>
      </c>
      <c r="D735" s="61">
        <f>'2. Inputs'!L735</f>
        <v>0</v>
      </c>
      <c r="E735" s="67" t="e">
        <f>IF('2. Inputs'!E735="Hourly rate",'2. Inputs'!H735,'2. Inputs'!G735/52/'2. Inputs'!F735)</f>
        <v>#DIV/0!</v>
      </c>
      <c r="F735" s="63" t="str">
        <f>IF(AND('2. Inputs'!G735=0,'2. Inputs'!H735=0),"",IF('2. Inputs'!E735&lt;&gt;"Hourly rate",'2. Inputs'!G735/('2. Inputs'!F735/'2. Inputs'!$B$3),'2. Inputs'!H735*'2. Inputs'!$B$3*52))</f>
        <v/>
      </c>
      <c r="G735" s="63">
        <f>'2. Inputs'!I735+'2. Inputs'!J735</f>
        <v>0</v>
      </c>
      <c r="H735" s="65" t="e">
        <f>IF('2. Inputs'!D735&gt;0,'2. Inputs'!D735,Calculations!G735+Calculations!F735)</f>
        <v>#VALUE!</v>
      </c>
      <c r="I735" s="66">
        <f ca="1">(TODAY()-'2. Inputs'!K735)/365</f>
        <v>124.95616438356164</v>
      </c>
      <c r="J735" s="1" t="str">
        <f>IF(ISBLANK('2. Inputs'!K735),"n/a",IF(I735&lt;=5,"5 or less",IF(AND(I735&gt;5,I735&lt;=10),"&gt; 5 and &lt;= 10",IF(AND(I735&gt;10,I735&lt;=15),"&gt; 10 and &lt;=15",IF(I735&gt;15,"More than 15","")))))</f>
        <v>n/a</v>
      </c>
      <c r="K735" s="68"/>
      <c r="L735" s="68"/>
    </row>
    <row r="736" spans="1:12" x14ac:dyDescent="0.35">
      <c r="A736" s="1">
        <f>'2. Inputs'!A736</f>
        <v>0</v>
      </c>
      <c r="B736" s="1">
        <f>IF('3. Results'!$C$4="Yes",'2. Inputs'!B736,IF(D736="Yes","",'2. Inputs'!B736))</f>
        <v>0</v>
      </c>
      <c r="C736" s="61" t="b">
        <f t="shared" si="11"/>
        <v>0</v>
      </c>
      <c r="D736" s="61">
        <f>'2. Inputs'!L736</f>
        <v>0</v>
      </c>
      <c r="E736" s="67" t="e">
        <f>IF('2. Inputs'!E736="Hourly rate",'2. Inputs'!H736,'2. Inputs'!G736/52/'2. Inputs'!F736)</f>
        <v>#DIV/0!</v>
      </c>
      <c r="F736" s="63" t="str">
        <f>IF(AND('2. Inputs'!G736=0,'2. Inputs'!H736=0),"",IF('2. Inputs'!E736&lt;&gt;"Hourly rate",'2. Inputs'!G736/('2. Inputs'!F736/'2. Inputs'!$B$3),'2. Inputs'!H736*'2. Inputs'!$B$3*52))</f>
        <v/>
      </c>
      <c r="G736" s="63">
        <f>'2. Inputs'!I736+'2. Inputs'!J736</f>
        <v>0</v>
      </c>
      <c r="H736" s="65" t="e">
        <f>IF('2. Inputs'!D736&gt;0,'2. Inputs'!D736,Calculations!G736+Calculations!F736)</f>
        <v>#VALUE!</v>
      </c>
      <c r="I736" s="66">
        <f ca="1">(TODAY()-'2. Inputs'!K736)/365</f>
        <v>124.95616438356164</v>
      </c>
      <c r="J736" s="1" t="str">
        <f>IF(ISBLANK('2. Inputs'!K736),"n/a",IF(I736&lt;=5,"5 or less",IF(AND(I736&gt;5,I736&lt;=10),"&gt; 5 and &lt;= 10",IF(AND(I736&gt;10,I736&lt;=15),"&gt; 10 and &lt;=15",IF(I736&gt;15,"More than 15","")))))</f>
        <v>n/a</v>
      </c>
      <c r="K736" s="68"/>
      <c r="L736" s="68"/>
    </row>
    <row r="737" spans="1:12" x14ac:dyDescent="0.35">
      <c r="A737" s="1">
        <f>'2. Inputs'!A737</f>
        <v>0</v>
      </c>
      <c r="B737" s="1">
        <f>IF('3. Results'!$C$4="Yes",'2. Inputs'!B737,IF(D737="Yes","",'2. Inputs'!B737))</f>
        <v>0</v>
      </c>
      <c r="C737" s="61" t="b">
        <f t="shared" si="11"/>
        <v>0</v>
      </c>
      <c r="D737" s="61">
        <f>'2. Inputs'!L737</f>
        <v>0</v>
      </c>
      <c r="E737" s="67" t="e">
        <f>IF('2. Inputs'!E737="Hourly rate",'2. Inputs'!H737,'2. Inputs'!G737/52/'2. Inputs'!F737)</f>
        <v>#DIV/0!</v>
      </c>
      <c r="F737" s="63" t="str">
        <f>IF(AND('2. Inputs'!G737=0,'2. Inputs'!H737=0),"",IF('2. Inputs'!E737&lt;&gt;"Hourly rate",'2. Inputs'!G737/('2. Inputs'!F737/'2. Inputs'!$B$3),'2. Inputs'!H737*'2. Inputs'!$B$3*52))</f>
        <v/>
      </c>
      <c r="G737" s="63">
        <f>'2. Inputs'!I737+'2. Inputs'!J737</f>
        <v>0</v>
      </c>
      <c r="H737" s="65" t="e">
        <f>IF('2. Inputs'!D737&gt;0,'2. Inputs'!D737,Calculations!G737+Calculations!F737)</f>
        <v>#VALUE!</v>
      </c>
      <c r="I737" s="66">
        <f ca="1">(TODAY()-'2. Inputs'!K737)/365</f>
        <v>124.95616438356164</v>
      </c>
      <c r="J737" s="1" t="str">
        <f>IF(ISBLANK('2. Inputs'!K737),"n/a",IF(I737&lt;=5,"5 or less",IF(AND(I737&gt;5,I737&lt;=10),"&gt; 5 and &lt;= 10",IF(AND(I737&gt;10,I737&lt;=15),"&gt; 10 and &lt;=15",IF(I737&gt;15,"More than 15","")))))</f>
        <v>n/a</v>
      </c>
      <c r="K737" s="68"/>
      <c r="L737" s="68"/>
    </row>
    <row r="738" spans="1:12" x14ac:dyDescent="0.35">
      <c r="A738" s="1">
        <f>'2. Inputs'!A738</f>
        <v>0</v>
      </c>
      <c r="B738" s="1">
        <f>IF('3. Results'!$C$4="Yes",'2. Inputs'!B738,IF(D738="Yes","",'2. Inputs'!B738))</f>
        <v>0</v>
      </c>
      <c r="C738" s="61" t="b">
        <f t="shared" si="11"/>
        <v>0</v>
      </c>
      <c r="D738" s="61">
        <f>'2. Inputs'!L738</f>
        <v>0</v>
      </c>
      <c r="E738" s="67" t="e">
        <f>IF('2. Inputs'!E738="Hourly rate",'2. Inputs'!H738,'2. Inputs'!G738/52/'2. Inputs'!F738)</f>
        <v>#DIV/0!</v>
      </c>
      <c r="F738" s="63" t="str">
        <f>IF(AND('2. Inputs'!G738=0,'2. Inputs'!H738=0),"",IF('2. Inputs'!E738&lt;&gt;"Hourly rate",'2. Inputs'!G738/('2. Inputs'!F738/'2. Inputs'!$B$3),'2. Inputs'!H738*'2. Inputs'!$B$3*52))</f>
        <v/>
      </c>
      <c r="G738" s="63">
        <f>'2. Inputs'!I738+'2. Inputs'!J738</f>
        <v>0</v>
      </c>
      <c r="H738" s="65" t="e">
        <f>IF('2. Inputs'!D738&gt;0,'2. Inputs'!D738,Calculations!G738+Calculations!F738)</f>
        <v>#VALUE!</v>
      </c>
      <c r="I738" s="66">
        <f ca="1">(TODAY()-'2. Inputs'!K738)/365</f>
        <v>124.95616438356164</v>
      </c>
      <c r="J738" s="1" t="str">
        <f>IF(ISBLANK('2. Inputs'!K738),"n/a",IF(I738&lt;=5,"5 or less",IF(AND(I738&gt;5,I738&lt;=10),"&gt; 5 and &lt;= 10",IF(AND(I738&gt;10,I738&lt;=15),"&gt; 10 and &lt;=15",IF(I738&gt;15,"More than 15","")))))</f>
        <v>n/a</v>
      </c>
      <c r="K738" s="68"/>
      <c r="L738" s="68"/>
    </row>
    <row r="739" spans="1:12" x14ac:dyDescent="0.35">
      <c r="A739" s="1">
        <f>'2. Inputs'!A739</f>
        <v>0</v>
      </c>
      <c r="B739" s="1">
        <f>IF('3. Results'!$C$4="Yes",'2. Inputs'!B739,IF(D739="Yes","",'2. Inputs'!B739))</f>
        <v>0</v>
      </c>
      <c r="C739" s="61" t="b">
        <f t="shared" si="11"/>
        <v>0</v>
      </c>
      <c r="D739" s="61">
        <f>'2. Inputs'!L739</f>
        <v>0</v>
      </c>
      <c r="E739" s="67" t="e">
        <f>IF('2. Inputs'!E739="Hourly rate",'2. Inputs'!H739,'2. Inputs'!G739/52/'2. Inputs'!F739)</f>
        <v>#DIV/0!</v>
      </c>
      <c r="F739" s="63" t="str">
        <f>IF(AND('2. Inputs'!G739=0,'2. Inputs'!H739=0),"",IF('2. Inputs'!E739&lt;&gt;"Hourly rate",'2. Inputs'!G739/('2. Inputs'!F739/'2. Inputs'!$B$3),'2. Inputs'!H739*'2. Inputs'!$B$3*52))</f>
        <v/>
      </c>
      <c r="G739" s="63">
        <f>'2. Inputs'!I739+'2. Inputs'!J739</f>
        <v>0</v>
      </c>
      <c r="H739" s="65" t="e">
        <f>IF('2. Inputs'!D739&gt;0,'2. Inputs'!D739,Calculations!G739+Calculations!F739)</f>
        <v>#VALUE!</v>
      </c>
      <c r="I739" s="66">
        <f ca="1">(TODAY()-'2. Inputs'!K739)/365</f>
        <v>124.95616438356164</v>
      </c>
      <c r="J739" s="1" t="str">
        <f>IF(ISBLANK('2. Inputs'!K739),"n/a",IF(I739&lt;=5,"5 or less",IF(AND(I739&gt;5,I739&lt;=10),"&gt; 5 and &lt;= 10",IF(AND(I739&gt;10,I739&lt;=15),"&gt; 10 and &lt;=15",IF(I739&gt;15,"More than 15","")))))</f>
        <v>n/a</v>
      </c>
      <c r="K739" s="68"/>
      <c r="L739" s="68"/>
    </row>
    <row r="740" spans="1:12" x14ac:dyDescent="0.35">
      <c r="A740" s="1">
        <f>'2. Inputs'!A740</f>
        <v>0</v>
      </c>
      <c r="B740" s="1">
        <f>IF('3. Results'!$C$4="Yes",'2. Inputs'!B740,IF(D740="Yes","",'2. Inputs'!B740))</f>
        <v>0</v>
      </c>
      <c r="C740" s="61" t="b">
        <f t="shared" si="11"/>
        <v>0</v>
      </c>
      <c r="D740" s="61">
        <f>'2. Inputs'!L740</f>
        <v>0</v>
      </c>
      <c r="E740" s="67" t="e">
        <f>IF('2. Inputs'!E740="Hourly rate",'2. Inputs'!H740,'2. Inputs'!G740/52/'2. Inputs'!F740)</f>
        <v>#DIV/0!</v>
      </c>
      <c r="F740" s="63" t="str">
        <f>IF(AND('2. Inputs'!G740=0,'2. Inputs'!H740=0),"",IF('2. Inputs'!E740&lt;&gt;"Hourly rate",'2. Inputs'!G740/('2. Inputs'!F740/'2. Inputs'!$B$3),'2. Inputs'!H740*'2. Inputs'!$B$3*52))</f>
        <v/>
      </c>
      <c r="G740" s="63">
        <f>'2. Inputs'!I740+'2. Inputs'!J740</f>
        <v>0</v>
      </c>
      <c r="H740" s="65" t="e">
        <f>IF('2. Inputs'!D740&gt;0,'2. Inputs'!D740,Calculations!G740+Calculations!F740)</f>
        <v>#VALUE!</v>
      </c>
      <c r="I740" s="66">
        <f ca="1">(TODAY()-'2. Inputs'!K740)/365</f>
        <v>124.95616438356164</v>
      </c>
      <c r="J740" s="1" t="str">
        <f>IF(ISBLANK('2. Inputs'!K740),"n/a",IF(I740&lt;=5,"5 or less",IF(AND(I740&gt;5,I740&lt;=10),"&gt; 5 and &lt;= 10",IF(AND(I740&gt;10,I740&lt;=15),"&gt; 10 and &lt;=15",IF(I740&gt;15,"More than 15","")))))</f>
        <v>n/a</v>
      </c>
      <c r="K740" s="68"/>
      <c r="L740" s="68"/>
    </row>
    <row r="741" spans="1:12" x14ac:dyDescent="0.35">
      <c r="A741" s="1">
        <f>'2. Inputs'!A741</f>
        <v>0</v>
      </c>
      <c r="B741" s="1">
        <f>IF('3. Results'!$C$4="Yes",'2. Inputs'!B741,IF(D741="Yes","",'2. Inputs'!B741))</f>
        <v>0</v>
      </c>
      <c r="C741" s="61" t="b">
        <f t="shared" si="11"/>
        <v>0</v>
      </c>
      <c r="D741" s="61">
        <f>'2. Inputs'!L741</f>
        <v>0</v>
      </c>
      <c r="E741" s="67" t="e">
        <f>IF('2. Inputs'!E741="Hourly rate",'2. Inputs'!H741,'2. Inputs'!G741/52/'2. Inputs'!F741)</f>
        <v>#DIV/0!</v>
      </c>
      <c r="F741" s="63" t="str">
        <f>IF(AND('2. Inputs'!G741=0,'2. Inputs'!H741=0),"",IF('2. Inputs'!E741&lt;&gt;"Hourly rate",'2. Inputs'!G741/('2. Inputs'!F741/'2. Inputs'!$B$3),'2. Inputs'!H741*'2. Inputs'!$B$3*52))</f>
        <v/>
      </c>
      <c r="G741" s="63">
        <f>'2. Inputs'!I741+'2. Inputs'!J741</f>
        <v>0</v>
      </c>
      <c r="H741" s="65" t="e">
        <f>IF('2. Inputs'!D741&gt;0,'2. Inputs'!D741,Calculations!G741+Calculations!F741)</f>
        <v>#VALUE!</v>
      </c>
      <c r="I741" s="66">
        <f ca="1">(TODAY()-'2. Inputs'!K741)/365</f>
        <v>124.95616438356164</v>
      </c>
      <c r="J741" s="1" t="str">
        <f>IF(ISBLANK('2. Inputs'!K741),"n/a",IF(I741&lt;=5,"5 or less",IF(AND(I741&gt;5,I741&lt;=10),"&gt; 5 and &lt;= 10",IF(AND(I741&gt;10,I741&lt;=15),"&gt; 10 and &lt;=15",IF(I741&gt;15,"More than 15","")))))</f>
        <v>n/a</v>
      </c>
      <c r="K741" s="68"/>
      <c r="L741" s="68"/>
    </row>
    <row r="742" spans="1:12" x14ac:dyDescent="0.35">
      <c r="A742" s="1">
        <f>'2. Inputs'!A742</f>
        <v>0</v>
      </c>
      <c r="B742" s="1">
        <f>IF('3. Results'!$C$4="Yes",'2. Inputs'!B742,IF(D742="Yes","",'2. Inputs'!B742))</f>
        <v>0</v>
      </c>
      <c r="C742" s="61" t="b">
        <f t="shared" si="11"/>
        <v>0</v>
      </c>
      <c r="D742" s="61">
        <f>'2. Inputs'!L742</f>
        <v>0</v>
      </c>
      <c r="E742" s="67" t="e">
        <f>IF('2. Inputs'!E742="Hourly rate",'2. Inputs'!H742,'2. Inputs'!G742/52/'2. Inputs'!F742)</f>
        <v>#DIV/0!</v>
      </c>
      <c r="F742" s="63" t="str">
        <f>IF(AND('2. Inputs'!G742=0,'2. Inputs'!H742=0),"",IF('2. Inputs'!E742&lt;&gt;"Hourly rate",'2. Inputs'!G742/('2. Inputs'!F742/'2. Inputs'!$B$3),'2. Inputs'!H742*'2. Inputs'!$B$3*52))</f>
        <v/>
      </c>
      <c r="G742" s="63">
        <f>'2. Inputs'!I742+'2. Inputs'!J742</f>
        <v>0</v>
      </c>
      <c r="H742" s="65" t="e">
        <f>IF('2. Inputs'!D742&gt;0,'2. Inputs'!D742,Calculations!G742+Calculations!F742)</f>
        <v>#VALUE!</v>
      </c>
      <c r="I742" s="66">
        <f ca="1">(TODAY()-'2. Inputs'!K742)/365</f>
        <v>124.95616438356164</v>
      </c>
      <c r="J742" s="1" t="str">
        <f>IF(ISBLANK('2. Inputs'!K742),"n/a",IF(I742&lt;=5,"5 or less",IF(AND(I742&gt;5,I742&lt;=10),"&gt; 5 and &lt;= 10",IF(AND(I742&gt;10,I742&lt;=15),"&gt; 10 and &lt;=15",IF(I742&gt;15,"More than 15","")))))</f>
        <v>n/a</v>
      </c>
      <c r="K742" s="68"/>
      <c r="L742" s="68"/>
    </row>
    <row r="743" spans="1:12" x14ac:dyDescent="0.35">
      <c r="A743" s="1">
        <f>'2. Inputs'!A743</f>
        <v>0</v>
      </c>
      <c r="B743" s="1">
        <f>IF('3. Results'!$C$4="Yes",'2. Inputs'!B743,IF(D743="Yes","",'2. Inputs'!B743))</f>
        <v>0</v>
      </c>
      <c r="C743" s="61" t="b">
        <f t="shared" si="11"/>
        <v>0</v>
      </c>
      <c r="D743" s="61">
        <f>'2. Inputs'!L743</f>
        <v>0</v>
      </c>
      <c r="E743" s="67" t="e">
        <f>IF('2. Inputs'!E743="Hourly rate",'2. Inputs'!H743,'2. Inputs'!G743/52/'2. Inputs'!F743)</f>
        <v>#DIV/0!</v>
      </c>
      <c r="F743" s="63" t="str">
        <f>IF(AND('2. Inputs'!G743=0,'2. Inputs'!H743=0),"",IF('2. Inputs'!E743&lt;&gt;"Hourly rate",'2. Inputs'!G743/('2. Inputs'!F743/'2. Inputs'!$B$3),'2. Inputs'!H743*'2. Inputs'!$B$3*52))</f>
        <v/>
      </c>
      <c r="G743" s="63">
        <f>'2. Inputs'!I743+'2. Inputs'!J743</f>
        <v>0</v>
      </c>
      <c r="H743" s="65" t="e">
        <f>IF('2. Inputs'!D743&gt;0,'2. Inputs'!D743,Calculations!G743+Calculations!F743)</f>
        <v>#VALUE!</v>
      </c>
      <c r="I743" s="66">
        <f ca="1">(TODAY()-'2. Inputs'!K743)/365</f>
        <v>124.95616438356164</v>
      </c>
      <c r="J743" s="1" t="str">
        <f>IF(ISBLANK('2. Inputs'!K743),"n/a",IF(I743&lt;=5,"5 or less",IF(AND(I743&gt;5,I743&lt;=10),"&gt; 5 and &lt;= 10",IF(AND(I743&gt;10,I743&lt;=15),"&gt; 10 and &lt;=15",IF(I743&gt;15,"More than 15","")))))</f>
        <v>n/a</v>
      </c>
      <c r="K743" s="68"/>
      <c r="L743" s="68"/>
    </row>
    <row r="744" spans="1:12" x14ac:dyDescent="0.35">
      <c r="A744" s="1">
        <f>'2. Inputs'!A744</f>
        <v>0</v>
      </c>
      <c r="B744" s="1">
        <f>IF('3. Results'!$C$4="Yes",'2. Inputs'!B744,IF(D744="Yes","",'2. Inputs'!B744))</f>
        <v>0</v>
      </c>
      <c r="C744" s="61" t="b">
        <f t="shared" si="11"/>
        <v>0</v>
      </c>
      <c r="D744" s="61">
        <f>'2. Inputs'!L744</f>
        <v>0</v>
      </c>
      <c r="E744" s="67" t="e">
        <f>IF('2. Inputs'!E744="Hourly rate",'2. Inputs'!H744,'2. Inputs'!G744/52/'2. Inputs'!F744)</f>
        <v>#DIV/0!</v>
      </c>
      <c r="F744" s="63" t="str">
        <f>IF(AND('2. Inputs'!G744=0,'2. Inputs'!H744=0),"",IF('2. Inputs'!E744&lt;&gt;"Hourly rate",'2. Inputs'!G744/('2. Inputs'!F744/'2. Inputs'!$B$3),'2. Inputs'!H744*'2. Inputs'!$B$3*52))</f>
        <v/>
      </c>
      <c r="G744" s="63">
        <f>'2. Inputs'!I744+'2. Inputs'!J744</f>
        <v>0</v>
      </c>
      <c r="H744" s="65" t="e">
        <f>IF('2. Inputs'!D744&gt;0,'2. Inputs'!D744,Calculations!G744+Calculations!F744)</f>
        <v>#VALUE!</v>
      </c>
      <c r="I744" s="66">
        <f ca="1">(TODAY()-'2. Inputs'!K744)/365</f>
        <v>124.95616438356164</v>
      </c>
      <c r="J744" s="1" t="str">
        <f>IF(ISBLANK('2. Inputs'!K744),"n/a",IF(I744&lt;=5,"5 or less",IF(AND(I744&gt;5,I744&lt;=10),"&gt; 5 and &lt;= 10",IF(AND(I744&gt;10,I744&lt;=15),"&gt; 10 and &lt;=15",IF(I744&gt;15,"More than 15","")))))</f>
        <v>n/a</v>
      </c>
      <c r="K744" s="68"/>
      <c r="L744" s="68"/>
    </row>
    <row r="745" spans="1:12" x14ac:dyDescent="0.35">
      <c r="A745" s="1">
        <f>'2. Inputs'!A745</f>
        <v>0</v>
      </c>
      <c r="B745" s="1">
        <f>IF('3. Results'!$C$4="Yes",'2. Inputs'!B745,IF(D745="Yes","",'2. Inputs'!B745))</f>
        <v>0</v>
      </c>
      <c r="C745" s="61" t="b">
        <f t="shared" si="11"/>
        <v>0</v>
      </c>
      <c r="D745" s="61">
        <f>'2. Inputs'!L745</f>
        <v>0</v>
      </c>
      <c r="E745" s="67" t="e">
        <f>IF('2. Inputs'!E745="Hourly rate",'2. Inputs'!H745,'2. Inputs'!G745/52/'2. Inputs'!F745)</f>
        <v>#DIV/0!</v>
      </c>
      <c r="F745" s="63" t="str">
        <f>IF(AND('2. Inputs'!G745=0,'2. Inputs'!H745=0),"",IF('2. Inputs'!E745&lt;&gt;"Hourly rate",'2. Inputs'!G745/('2. Inputs'!F745/'2. Inputs'!$B$3),'2. Inputs'!H745*'2. Inputs'!$B$3*52))</f>
        <v/>
      </c>
      <c r="G745" s="63">
        <f>'2. Inputs'!I745+'2. Inputs'!J745</f>
        <v>0</v>
      </c>
      <c r="H745" s="65" t="e">
        <f>IF('2. Inputs'!D745&gt;0,'2. Inputs'!D745,Calculations!G745+Calculations!F745)</f>
        <v>#VALUE!</v>
      </c>
      <c r="I745" s="66">
        <f ca="1">(TODAY()-'2. Inputs'!K745)/365</f>
        <v>124.95616438356164</v>
      </c>
      <c r="J745" s="1" t="str">
        <f>IF(ISBLANK('2. Inputs'!K745),"n/a",IF(I745&lt;=5,"5 or less",IF(AND(I745&gt;5,I745&lt;=10),"&gt; 5 and &lt;= 10",IF(AND(I745&gt;10,I745&lt;=15),"&gt; 10 and &lt;=15",IF(I745&gt;15,"More than 15","")))))</f>
        <v>n/a</v>
      </c>
      <c r="K745" s="68"/>
      <c r="L745" s="68"/>
    </row>
    <row r="746" spans="1:12" x14ac:dyDescent="0.35">
      <c r="A746" s="1">
        <f>'2. Inputs'!A746</f>
        <v>0</v>
      </c>
      <c r="B746" s="1">
        <f>IF('3. Results'!$C$4="Yes",'2. Inputs'!B746,IF(D746="Yes","",'2. Inputs'!B746))</f>
        <v>0</v>
      </c>
      <c r="C746" s="61" t="b">
        <f t="shared" si="11"/>
        <v>0</v>
      </c>
      <c r="D746" s="61">
        <f>'2. Inputs'!L746</f>
        <v>0</v>
      </c>
      <c r="E746" s="67" t="e">
        <f>IF('2. Inputs'!E746="Hourly rate",'2. Inputs'!H746,'2. Inputs'!G746/52/'2. Inputs'!F746)</f>
        <v>#DIV/0!</v>
      </c>
      <c r="F746" s="63" t="str">
        <f>IF(AND('2. Inputs'!G746=0,'2. Inputs'!H746=0),"",IF('2. Inputs'!E746&lt;&gt;"Hourly rate",'2. Inputs'!G746/('2. Inputs'!F746/'2. Inputs'!$B$3),'2. Inputs'!H746*'2. Inputs'!$B$3*52))</f>
        <v/>
      </c>
      <c r="G746" s="63">
        <f>'2. Inputs'!I746+'2. Inputs'!J746</f>
        <v>0</v>
      </c>
      <c r="H746" s="65" t="e">
        <f>IF('2. Inputs'!D746&gt;0,'2. Inputs'!D746,Calculations!G746+Calculations!F746)</f>
        <v>#VALUE!</v>
      </c>
      <c r="I746" s="66">
        <f ca="1">(TODAY()-'2. Inputs'!K746)/365</f>
        <v>124.95616438356164</v>
      </c>
      <c r="J746" s="1" t="str">
        <f>IF(ISBLANK('2. Inputs'!K746),"n/a",IF(I746&lt;=5,"5 or less",IF(AND(I746&gt;5,I746&lt;=10),"&gt; 5 and &lt;= 10",IF(AND(I746&gt;10,I746&lt;=15),"&gt; 10 and &lt;=15",IF(I746&gt;15,"More than 15","")))))</f>
        <v>n/a</v>
      </c>
      <c r="K746" s="68"/>
      <c r="L746" s="68"/>
    </row>
    <row r="747" spans="1:12" x14ac:dyDescent="0.35">
      <c r="A747" s="1">
        <f>'2. Inputs'!A747</f>
        <v>0</v>
      </c>
      <c r="B747" s="1">
        <f>IF('3. Results'!$C$4="Yes",'2. Inputs'!B747,IF(D747="Yes","",'2. Inputs'!B747))</f>
        <v>0</v>
      </c>
      <c r="C747" s="61" t="b">
        <f t="shared" si="11"/>
        <v>0</v>
      </c>
      <c r="D747" s="61">
        <f>'2. Inputs'!L747</f>
        <v>0</v>
      </c>
      <c r="E747" s="67" t="e">
        <f>IF('2. Inputs'!E747="Hourly rate",'2. Inputs'!H747,'2. Inputs'!G747/52/'2. Inputs'!F747)</f>
        <v>#DIV/0!</v>
      </c>
      <c r="F747" s="63" t="str">
        <f>IF(AND('2. Inputs'!G747=0,'2. Inputs'!H747=0),"",IF('2. Inputs'!E747&lt;&gt;"Hourly rate",'2. Inputs'!G747/('2. Inputs'!F747/'2. Inputs'!$B$3),'2. Inputs'!H747*'2. Inputs'!$B$3*52))</f>
        <v/>
      </c>
      <c r="G747" s="63">
        <f>'2. Inputs'!I747+'2. Inputs'!J747</f>
        <v>0</v>
      </c>
      <c r="H747" s="65" t="e">
        <f>IF('2. Inputs'!D747&gt;0,'2. Inputs'!D747,Calculations!G747+Calculations!F747)</f>
        <v>#VALUE!</v>
      </c>
      <c r="I747" s="66">
        <f ca="1">(TODAY()-'2. Inputs'!K747)/365</f>
        <v>124.95616438356164</v>
      </c>
      <c r="J747" s="1" t="str">
        <f>IF(ISBLANK('2. Inputs'!K747),"n/a",IF(I747&lt;=5,"5 or less",IF(AND(I747&gt;5,I747&lt;=10),"&gt; 5 and &lt;= 10",IF(AND(I747&gt;10,I747&lt;=15),"&gt; 10 and &lt;=15",IF(I747&gt;15,"More than 15","")))))</f>
        <v>n/a</v>
      </c>
      <c r="K747" s="68"/>
      <c r="L747" s="68"/>
    </row>
    <row r="748" spans="1:12" x14ac:dyDescent="0.35">
      <c r="A748" s="1">
        <f>'2. Inputs'!A748</f>
        <v>0</v>
      </c>
      <c r="B748" s="1">
        <f>IF('3. Results'!$C$4="Yes",'2. Inputs'!B748,IF(D748="Yes","",'2. Inputs'!B748))</f>
        <v>0</v>
      </c>
      <c r="C748" s="61" t="b">
        <f t="shared" si="11"/>
        <v>0</v>
      </c>
      <c r="D748" s="61">
        <f>'2. Inputs'!L748</f>
        <v>0</v>
      </c>
      <c r="E748" s="67" t="e">
        <f>IF('2. Inputs'!E748="Hourly rate",'2. Inputs'!H748,'2. Inputs'!G748/52/'2. Inputs'!F748)</f>
        <v>#DIV/0!</v>
      </c>
      <c r="F748" s="63" t="str">
        <f>IF(AND('2. Inputs'!G748=0,'2. Inputs'!H748=0),"",IF('2. Inputs'!E748&lt;&gt;"Hourly rate",'2. Inputs'!G748/('2. Inputs'!F748/'2. Inputs'!$B$3),'2. Inputs'!H748*'2. Inputs'!$B$3*52))</f>
        <v/>
      </c>
      <c r="G748" s="63">
        <f>'2. Inputs'!I748+'2. Inputs'!J748</f>
        <v>0</v>
      </c>
      <c r="H748" s="65" t="e">
        <f>IF('2. Inputs'!D748&gt;0,'2. Inputs'!D748,Calculations!G748+Calculations!F748)</f>
        <v>#VALUE!</v>
      </c>
      <c r="I748" s="66">
        <f ca="1">(TODAY()-'2. Inputs'!K748)/365</f>
        <v>124.95616438356164</v>
      </c>
      <c r="J748" s="1" t="str">
        <f>IF(ISBLANK('2. Inputs'!K748),"n/a",IF(I748&lt;=5,"5 or less",IF(AND(I748&gt;5,I748&lt;=10),"&gt; 5 and &lt;= 10",IF(AND(I748&gt;10,I748&lt;=15),"&gt; 10 and &lt;=15",IF(I748&gt;15,"More than 15","")))))</f>
        <v>n/a</v>
      </c>
      <c r="K748" s="68"/>
      <c r="L748" s="68"/>
    </row>
    <row r="749" spans="1:12" x14ac:dyDescent="0.35">
      <c r="A749" s="1">
        <f>'2. Inputs'!A749</f>
        <v>0</v>
      </c>
      <c r="B749" s="1">
        <f>IF('3. Results'!$C$4="Yes",'2. Inputs'!B749,IF(D749="Yes","",'2. Inputs'!B749))</f>
        <v>0</v>
      </c>
      <c r="C749" s="61" t="b">
        <f t="shared" si="11"/>
        <v>0</v>
      </c>
      <c r="D749" s="61">
        <f>'2. Inputs'!L749</f>
        <v>0</v>
      </c>
      <c r="E749" s="67" t="e">
        <f>IF('2. Inputs'!E749="Hourly rate",'2. Inputs'!H749,'2. Inputs'!G749/52/'2. Inputs'!F749)</f>
        <v>#DIV/0!</v>
      </c>
      <c r="F749" s="63" t="str">
        <f>IF(AND('2. Inputs'!G749=0,'2. Inputs'!H749=0),"",IF('2. Inputs'!E749&lt;&gt;"Hourly rate",'2. Inputs'!G749/('2. Inputs'!F749/'2. Inputs'!$B$3),'2. Inputs'!H749*'2. Inputs'!$B$3*52))</f>
        <v/>
      </c>
      <c r="G749" s="63">
        <f>'2. Inputs'!I749+'2. Inputs'!J749</f>
        <v>0</v>
      </c>
      <c r="H749" s="65" t="e">
        <f>IF('2. Inputs'!D749&gt;0,'2. Inputs'!D749,Calculations!G749+Calculations!F749)</f>
        <v>#VALUE!</v>
      </c>
      <c r="I749" s="66">
        <f ca="1">(TODAY()-'2. Inputs'!K749)/365</f>
        <v>124.95616438356164</v>
      </c>
      <c r="J749" s="1" t="str">
        <f>IF(ISBLANK('2. Inputs'!K749),"n/a",IF(I749&lt;=5,"5 or less",IF(AND(I749&gt;5,I749&lt;=10),"&gt; 5 and &lt;= 10",IF(AND(I749&gt;10,I749&lt;=15),"&gt; 10 and &lt;=15",IF(I749&gt;15,"More than 15","")))))</f>
        <v>n/a</v>
      </c>
      <c r="K749" s="68"/>
      <c r="L749" s="68"/>
    </row>
    <row r="750" spans="1:12" x14ac:dyDescent="0.35">
      <c r="A750" s="1">
        <f>'2. Inputs'!A750</f>
        <v>0</v>
      </c>
      <c r="B750" s="1">
        <f>IF('3. Results'!$C$4="Yes",'2. Inputs'!B750,IF(D750="Yes","",'2. Inputs'!B750))</f>
        <v>0</v>
      </c>
      <c r="C750" s="61" t="b">
        <f t="shared" si="11"/>
        <v>0</v>
      </c>
      <c r="D750" s="61">
        <f>'2. Inputs'!L750</f>
        <v>0</v>
      </c>
      <c r="E750" s="67" t="e">
        <f>IF('2. Inputs'!E750="Hourly rate",'2. Inputs'!H750,'2. Inputs'!G750/52/'2. Inputs'!F750)</f>
        <v>#DIV/0!</v>
      </c>
      <c r="F750" s="63" t="str">
        <f>IF(AND('2. Inputs'!G750=0,'2. Inputs'!H750=0),"",IF('2. Inputs'!E750&lt;&gt;"Hourly rate",'2. Inputs'!G750/('2. Inputs'!F750/'2. Inputs'!$B$3),'2. Inputs'!H750*'2. Inputs'!$B$3*52))</f>
        <v/>
      </c>
      <c r="G750" s="63">
        <f>'2. Inputs'!I750+'2. Inputs'!J750</f>
        <v>0</v>
      </c>
      <c r="H750" s="65" t="e">
        <f>IF('2. Inputs'!D750&gt;0,'2. Inputs'!D750,Calculations!G750+Calculations!F750)</f>
        <v>#VALUE!</v>
      </c>
      <c r="I750" s="66">
        <f ca="1">(TODAY()-'2. Inputs'!K750)/365</f>
        <v>124.95616438356164</v>
      </c>
      <c r="J750" s="1" t="str">
        <f>IF(ISBLANK('2. Inputs'!K750),"n/a",IF(I750&lt;=5,"5 or less",IF(AND(I750&gt;5,I750&lt;=10),"&gt; 5 and &lt;= 10",IF(AND(I750&gt;10,I750&lt;=15),"&gt; 10 and &lt;=15",IF(I750&gt;15,"More than 15","")))))</f>
        <v>n/a</v>
      </c>
      <c r="K750" s="68"/>
      <c r="L750" s="68"/>
    </row>
    <row r="751" spans="1:12" x14ac:dyDescent="0.35">
      <c r="A751" s="1">
        <f>'2. Inputs'!A751</f>
        <v>0</v>
      </c>
      <c r="B751" s="1">
        <f>IF('3. Results'!$C$4="Yes",'2. Inputs'!B751,IF(D751="Yes","",'2. Inputs'!B751))</f>
        <v>0</v>
      </c>
      <c r="C751" s="61" t="b">
        <f t="shared" si="11"/>
        <v>0</v>
      </c>
      <c r="D751" s="61">
        <f>'2. Inputs'!L751</f>
        <v>0</v>
      </c>
      <c r="E751" s="67" t="e">
        <f>IF('2. Inputs'!E751="Hourly rate",'2. Inputs'!H751,'2. Inputs'!G751/52/'2. Inputs'!F751)</f>
        <v>#DIV/0!</v>
      </c>
      <c r="F751" s="63" t="str">
        <f>IF(AND('2. Inputs'!G751=0,'2. Inputs'!H751=0),"",IF('2. Inputs'!E751&lt;&gt;"Hourly rate",'2. Inputs'!G751/('2. Inputs'!F751/'2. Inputs'!$B$3),'2. Inputs'!H751*'2. Inputs'!$B$3*52))</f>
        <v/>
      </c>
      <c r="G751" s="63">
        <f>'2. Inputs'!I751+'2. Inputs'!J751</f>
        <v>0</v>
      </c>
      <c r="H751" s="65" t="e">
        <f>IF('2. Inputs'!D751&gt;0,'2. Inputs'!D751,Calculations!G751+Calculations!F751)</f>
        <v>#VALUE!</v>
      </c>
      <c r="I751" s="66">
        <f ca="1">(TODAY()-'2. Inputs'!K751)/365</f>
        <v>124.95616438356164</v>
      </c>
      <c r="J751" s="1" t="str">
        <f>IF(ISBLANK('2. Inputs'!K751),"n/a",IF(I751&lt;=5,"5 or less",IF(AND(I751&gt;5,I751&lt;=10),"&gt; 5 and &lt;= 10",IF(AND(I751&gt;10,I751&lt;=15),"&gt; 10 and &lt;=15",IF(I751&gt;15,"More than 15","")))))</f>
        <v>n/a</v>
      </c>
      <c r="K751" s="68"/>
      <c r="L751" s="68"/>
    </row>
    <row r="752" spans="1:12" x14ac:dyDescent="0.35">
      <c r="A752" s="1">
        <f>'2. Inputs'!A752</f>
        <v>0</v>
      </c>
      <c r="B752" s="1">
        <f>IF('3. Results'!$C$4="Yes",'2. Inputs'!B752,IF(D752="Yes","",'2. Inputs'!B752))</f>
        <v>0</v>
      </c>
      <c r="C752" s="61" t="b">
        <f t="shared" si="11"/>
        <v>0</v>
      </c>
      <c r="D752" s="61">
        <f>'2. Inputs'!L752</f>
        <v>0</v>
      </c>
      <c r="E752" s="67" t="e">
        <f>IF('2. Inputs'!E752="Hourly rate",'2. Inputs'!H752,'2. Inputs'!G752/52/'2. Inputs'!F752)</f>
        <v>#DIV/0!</v>
      </c>
      <c r="F752" s="63" t="str">
        <f>IF(AND('2. Inputs'!G752=0,'2. Inputs'!H752=0),"",IF('2. Inputs'!E752&lt;&gt;"Hourly rate",'2. Inputs'!G752/('2. Inputs'!F752/'2. Inputs'!$B$3),'2. Inputs'!H752*'2. Inputs'!$B$3*52))</f>
        <v/>
      </c>
      <c r="G752" s="63">
        <f>'2. Inputs'!I752+'2. Inputs'!J752</f>
        <v>0</v>
      </c>
      <c r="H752" s="65" t="e">
        <f>IF('2. Inputs'!D752&gt;0,'2. Inputs'!D752,Calculations!G752+Calculations!F752)</f>
        <v>#VALUE!</v>
      </c>
      <c r="I752" s="66">
        <f ca="1">(TODAY()-'2. Inputs'!K752)/365</f>
        <v>124.95616438356164</v>
      </c>
      <c r="J752" s="1" t="str">
        <f>IF(ISBLANK('2. Inputs'!K752),"n/a",IF(I752&lt;=5,"5 or less",IF(AND(I752&gt;5,I752&lt;=10),"&gt; 5 and &lt;= 10",IF(AND(I752&gt;10,I752&lt;=15),"&gt; 10 and &lt;=15",IF(I752&gt;15,"More than 15","")))))</f>
        <v>n/a</v>
      </c>
      <c r="K752" s="68"/>
      <c r="L752" s="68"/>
    </row>
    <row r="753" spans="1:12" x14ac:dyDescent="0.35">
      <c r="A753" s="1">
        <f>'2. Inputs'!A753</f>
        <v>0</v>
      </c>
      <c r="B753" s="1">
        <f>IF('3. Results'!$C$4="Yes",'2. Inputs'!B753,IF(D753="Yes","",'2. Inputs'!B753))</f>
        <v>0</v>
      </c>
      <c r="C753" s="61" t="b">
        <f t="shared" si="11"/>
        <v>0</v>
      </c>
      <c r="D753" s="61">
        <f>'2. Inputs'!L753</f>
        <v>0</v>
      </c>
      <c r="E753" s="67" t="e">
        <f>IF('2. Inputs'!E753="Hourly rate",'2. Inputs'!H753,'2. Inputs'!G753/52/'2. Inputs'!F753)</f>
        <v>#DIV/0!</v>
      </c>
      <c r="F753" s="63" t="str">
        <f>IF(AND('2. Inputs'!G753=0,'2. Inputs'!H753=0),"",IF('2. Inputs'!E753&lt;&gt;"Hourly rate",'2. Inputs'!G753/('2. Inputs'!F753/'2. Inputs'!$B$3),'2. Inputs'!H753*'2. Inputs'!$B$3*52))</f>
        <v/>
      </c>
      <c r="G753" s="63">
        <f>'2. Inputs'!I753+'2. Inputs'!J753</f>
        <v>0</v>
      </c>
      <c r="H753" s="65" t="e">
        <f>IF('2. Inputs'!D753&gt;0,'2. Inputs'!D753,Calculations!G753+Calculations!F753)</f>
        <v>#VALUE!</v>
      </c>
      <c r="I753" s="66">
        <f ca="1">(TODAY()-'2. Inputs'!K753)/365</f>
        <v>124.95616438356164</v>
      </c>
      <c r="J753" s="1" t="str">
        <f>IF(ISBLANK('2. Inputs'!K753),"n/a",IF(I753&lt;=5,"5 or less",IF(AND(I753&gt;5,I753&lt;=10),"&gt; 5 and &lt;= 10",IF(AND(I753&gt;10,I753&lt;=15),"&gt; 10 and &lt;=15",IF(I753&gt;15,"More than 15","")))))</f>
        <v>n/a</v>
      </c>
      <c r="K753" s="68"/>
      <c r="L753" s="68"/>
    </row>
    <row r="754" spans="1:12" x14ac:dyDescent="0.35">
      <c r="A754" s="1">
        <f>'2. Inputs'!A754</f>
        <v>0</v>
      </c>
      <c r="B754" s="1">
        <f>IF('3. Results'!$C$4="Yes",'2. Inputs'!B754,IF(D754="Yes","",'2. Inputs'!B754))</f>
        <v>0</v>
      </c>
      <c r="C754" s="61" t="b">
        <f t="shared" si="11"/>
        <v>0</v>
      </c>
      <c r="D754" s="61">
        <f>'2. Inputs'!L754</f>
        <v>0</v>
      </c>
      <c r="E754" s="67" t="e">
        <f>IF('2. Inputs'!E754="Hourly rate",'2. Inputs'!H754,'2. Inputs'!G754/52/'2. Inputs'!F754)</f>
        <v>#DIV/0!</v>
      </c>
      <c r="F754" s="63" t="str">
        <f>IF(AND('2. Inputs'!G754=0,'2. Inputs'!H754=0),"",IF('2. Inputs'!E754&lt;&gt;"Hourly rate",'2. Inputs'!G754/('2. Inputs'!F754/'2. Inputs'!$B$3),'2. Inputs'!H754*'2. Inputs'!$B$3*52))</f>
        <v/>
      </c>
      <c r="G754" s="63">
        <f>'2. Inputs'!I754+'2. Inputs'!J754</f>
        <v>0</v>
      </c>
      <c r="H754" s="65" t="e">
        <f>IF('2. Inputs'!D754&gt;0,'2. Inputs'!D754,Calculations!G754+Calculations!F754)</f>
        <v>#VALUE!</v>
      </c>
      <c r="I754" s="66">
        <f ca="1">(TODAY()-'2. Inputs'!K754)/365</f>
        <v>124.95616438356164</v>
      </c>
      <c r="J754" s="1" t="str">
        <f>IF(ISBLANK('2. Inputs'!K754),"n/a",IF(I754&lt;=5,"5 or less",IF(AND(I754&gt;5,I754&lt;=10),"&gt; 5 and &lt;= 10",IF(AND(I754&gt;10,I754&lt;=15),"&gt; 10 and &lt;=15",IF(I754&gt;15,"More than 15","")))))</f>
        <v>n/a</v>
      </c>
      <c r="K754" s="68"/>
      <c r="L754" s="68"/>
    </row>
    <row r="755" spans="1:12" x14ac:dyDescent="0.35">
      <c r="A755" s="1">
        <f>'2. Inputs'!A755</f>
        <v>0</v>
      </c>
      <c r="B755" s="1">
        <f>IF('3. Results'!$C$4="Yes",'2. Inputs'!B755,IF(D755="Yes","",'2. Inputs'!B755))</f>
        <v>0</v>
      </c>
      <c r="C755" s="61" t="b">
        <f t="shared" si="11"/>
        <v>0</v>
      </c>
      <c r="D755" s="61">
        <f>'2. Inputs'!L755</f>
        <v>0</v>
      </c>
      <c r="E755" s="67" t="e">
        <f>IF('2. Inputs'!E755="Hourly rate",'2. Inputs'!H755,'2. Inputs'!G755/52/'2. Inputs'!F755)</f>
        <v>#DIV/0!</v>
      </c>
      <c r="F755" s="63" t="str">
        <f>IF(AND('2. Inputs'!G755=0,'2. Inputs'!H755=0),"",IF('2. Inputs'!E755&lt;&gt;"Hourly rate",'2. Inputs'!G755/('2. Inputs'!F755/'2. Inputs'!$B$3),'2. Inputs'!H755*'2. Inputs'!$B$3*52))</f>
        <v/>
      </c>
      <c r="G755" s="63">
        <f>'2. Inputs'!I755+'2. Inputs'!J755</f>
        <v>0</v>
      </c>
      <c r="H755" s="65" t="e">
        <f>IF('2. Inputs'!D755&gt;0,'2. Inputs'!D755,Calculations!G755+Calculations!F755)</f>
        <v>#VALUE!</v>
      </c>
      <c r="I755" s="66">
        <f ca="1">(TODAY()-'2. Inputs'!K755)/365</f>
        <v>124.95616438356164</v>
      </c>
      <c r="J755" s="1" t="str">
        <f>IF(ISBLANK('2. Inputs'!K755),"n/a",IF(I755&lt;=5,"5 or less",IF(AND(I755&gt;5,I755&lt;=10),"&gt; 5 and &lt;= 10",IF(AND(I755&gt;10,I755&lt;=15),"&gt; 10 and &lt;=15",IF(I755&gt;15,"More than 15","")))))</f>
        <v>n/a</v>
      </c>
      <c r="K755" s="68"/>
      <c r="L755" s="68"/>
    </row>
    <row r="756" spans="1:12" x14ac:dyDescent="0.35">
      <c r="A756" s="1">
        <f>'2. Inputs'!A756</f>
        <v>0</v>
      </c>
      <c r="B756" s="1">
        <f>IF('3. Results'!$C$4="Yes",'2. Inputs'!B756,IF(D756="Yes","",'2. Inputs'!B756))</f>
        <v>0</v>
      </c>
      <c r="C756" s="61" t="b">
        <f t="shared" si="11"/>
        <v>0</v>
      </c>
      <c r="D756" s="61">
        <f>'2. Inputs'!L756</f>
        <v>0</v>
      </c>
      <c r="E756" s="67" t="e">
        <f>IF('2. Inputs'!E756="Hourly rate",'2. Inputs'!H756,'2. Inputs'!G756/52/'2. Inputs'!F756)</f>
        <v>#DIV/0!</v>
      </c>
      <c r="F756" s="63" t="str">
        <f>IF(AND('2. Inputs'!G756=0,'2. Inputs'!H756=0),"",IF('2. Inputs'!E756&lt;&gt;"Hourly rate",'2. Inputs'!G756/('2. Inputs'!F756/'2. Inputs'!$B$3),'2. Inputs'!H756*'2. Inputs'!$B$3*52))</f>
        <v/>
      </c>
      <c r="G756" s="63">
        <f>'2. Inputs'!I756+'2. Inputs'!J756</f>
        <v>0</v>
      </c>
      <c r="H756" s="65" t="e">
        <f>IF('2. Inputs'!D756&gt;0,'2. Inputs'!D756,Calculations!G756+Calculations!F756)</f>
        <v>#VALUE!</v>
      </c>
      <c r="I756" s="66">
        <f ca="1">(TODAY()-'2. Inputs'!K756)/365</f>
        <v>124.95616438356164</v>
      </c>
      <c r="J756" s="1" t="str">
        <f>IF(ISBLANK('2. Inputs'!K756),"n/a",IF(I756&lt;=5,"5 or less",IF(AND(I756&gt;5,I756&lt;=10),"&gt; 5 and &lt;= 10",IF(AND(I756&gt;10,I756&lt;=15),"&gt; 10 and &lt;=15",IF(I756&gt;15,"More than 15","")))))</f>
        <v>n/a</v>
      </c>
      <c r="K756" s="68"/>
      <c r="L756" s="68"/>
    </row>
    <row r="757" spans="1:12" x14ac:dyDescent="0.35">
      <c r="A757" s="1">
        <f>'2. Inputs'!A757</f>
        <v>0</v>
      </c>
      <c r="B757" s="1">
        <f>IF('3. Results'!$C$4="Yes",'2. Inputs'!B757,IF(D757="Yes","",'2. Inputs'!B757))</f>
        <v>0</v>
      </c>
      <c r="C757" s="61" t="b">
        <f t="shared" si="11"/>
        <v>0</v>
      </c>
      <c r="D757" s="61">
        <f>'2. Inputs'!L757</f>
        <v>0</v>
      </c>
      <c r="E757" s="67" t="e">
        <f>IF('2. Inputs'!E757="Hourly rate",'2. Inputs'!H757,'2. Inputs'!G757/52/'2. Inputs'!F757)</f>
        <v>#DIV/0!</v>
      </c>
      <c r="F757" s="63" t="str">
        <f>IF(AND('2. Inputs'!G757=0,'2. Inputs'!H757=0),"",IF('2. Inputs'!E757&lt;&gt;"Hourly rate",'2. Inputs'!G757/('2. Inputs'!F757/'2. Inputs'!$B$3),'2. Inputs'!H757*'2. Inputs'!$B$3*52))</f>
        <v/>
      </c>
      <c r="G757" s="63">
        <f>'2. Inputs'!I757+'2. Inputs'!J757</f>
        <v>0</v>
      </c>
      <c r="H757" s="65" t="e">
        <f>IF('2. Inputs'!D757&gt;0,'2. Inputs'!D757,Calculations!G757+Calculations!F757)</f>
        <v>#VALUE!</v>
      </c>
      <c r="I757" s="66">
        <f ca="1">(TODAY()-'2. Inputs'!K757)/365</f>
        <v>124.95616438356164</v>
      </c>
      <c r="J757" s="1" t="str">
        <f>IF(ISBLANK('2. Inputs'!K757),"n/a",IF(I757&lt;=5,"5 or less",IF(AND(I757&gt;5,I757&lt;=10),"&gt; 5 and &lt;= 10",IF(AND(I757&gt;10,I757&lt;=15),"&gt; 10 and &lt;=15",IF(I757&gt;15,"More than 15","")))))</f>
        <v>n/a</v>
      </c>
      <c r="K757" s="68"/>
      <c r="L757" s="68"/>
    </row>
    <row r="758" spans="1:12" x14ac:dyDescent="0.35">
      <c r="A758" s="1">
        <f>'2. Inputs'!A758</f>
        <v>0</v>
      </c>
      <c r="B758" s="1">
        <f>IF('3. Results'!$C$4="Yes",'2. Inputs'!B758,IF(D758="Yes","",'2. Inputs'!B758))</f>
        <v>0</v>
      </c>
      <c r="C758" s="61" t="b">
        <f t="shared" si="11"/>
        <v>0</v>
      </c>
      <c r="D758" s="61">
        <f>'2. Inputs'!L758</f>
        <v>0</v>
      </c>
      <c r="E758" s="67" t="e">
        <f>IF('2. Inputs'!E758="Hourly rate",'2. Inputs'!H758,'2. Inputs'!G758/52/'2. Inputs'!F758)</f>
        <v>#DIV/0!</v>
      </c>
      <c r="F758" s="63" t="str">
        <f>IF(AND('2. Inputs'!G758=0,'2. Inputs'!H758=0),"",IF('2. Inputs'!E758&lt;&gt;"Hourly rate",'2. Inputs'!G758/('2. Inputs'!F758/'2. Inputs'!$B$3),'2. Inputs'!H758*'2. Inputs'!$B$3*52))</f>
        <v/>
      </c>
      <c r="G758" s="63">
        <f>'2. Inputs'!I758+'2. Inputs'!J758</f>
        <v>0</v>
      </c>
      <c r="H758" s="65" t="e">
        <f>IF('2. Inputs'!D758&gt;0,'2. Inputs'!D758,Calculations!G758+Calculations!F758)</f>
        <v>#VALUE!</v>
      </c>
      <c r="I758" s="66">
        <f ca="1">(TODAY()-'2. Inputs'!K758)/365</f>
        <v>124.95616438356164</v>
      </c>
      <c r="J758" s="1" t="str">
        <f>IF(ISBLANK('2. Inputs'!K758),"n/a",IF(I758&lt;=5,"5 or less",IF(AND(I758&gt;5,I758&lt;=10),"&gt; 5 and &lt;= 10",IF(AND(I758&gt;10,I758&lt;=15),"&gt; 10 and &lt;=15",IF(I758&gt;15,"More than 15","")))))</f>
        <v>n/a</v>
      </c>
      <c r="K758" s="68"/>
      <c r="L758" s="68"/>
    </row>
    <row r="759" spans="1:12" x14ac:dyDescent="0.35">
      <c r="A759" s="1">
        <f>'2. Inputs'!A759</f>
        <v>0</v>
      </c>
      <c r="B759" s="1">
        <f>IF('3. Results'!$C$4="Yes",'2. Inputs'!B759,IF(D759="Yes","",'2. Inputs'!B759))</f>
        <v>0</v>
      </c>
      <c r="C759" s="61" t="b">
        <f t="shared" si="11"/>
        <v>0</v>
      </c>
      <c r="D759" s="61">
        <f>'2. Inputs'!L759</f>
        <v>0</v>
      </c>
      <c r="E759" s="67" t="e">
        <f>IF('2. Inputs'!E759="Hourly rate",'2. Inputs'!H759,'2. Inputs'!G759/52/'2. Inputs'!F759)</f>
        <v>#DIV/0!</v>
      </c>
      <c r="F759" s="63" t="str">
        <f>IF(AND('2. Inputs'!G759=0,'2. Inputs'!H759=0),"",IF('2. Inputs'!E759&lt;&gt;"Hourly rate",'2. Inputs'!G759/('2. Inputs'!F759/'2. Inputs'!$B$3),'2. Inputs'!H759*'2. Inputs'!$B$3*52))</f>
        <v/>
      </c>
      <c r="G759" s="63">
        <f>'2. Inputs'!I759+'2. Inputs'!J759</f>
        <v>0</v>
      </c>
      <c r="H759" s="65" t="e">
        <f>IF('2. Inputs'!D759&gt;0,'2. Inputs'!D759,Calculations!G759+Calculations!F759)</f>
        <v>#VALUE!</v>
      </c>
      <c r="I759" s="66">
        <f ca="1">(TODAY()-'2. Inputs'!K759)/365</f>
        <v>124.95616438356164</v>
      </c>
      <c r="J759" s="1" t="str">
        <f>IF(ISBLANK('2. Inputs'!K759),"n/a",IF(I759&lt;=5,"5 or less",IF(AND(I759&gt;5,I759&lt;=10),"&gt; 5 and &lt;= 10",IF(AND(I759&gt;10,I759&lt;=15),"&gt; 10 and &lt;=15",IF(I759&gt;15,"More than 15","")))))</f>
        <v>n/a</v>
      </c>
      <c r="K759" s="68"/>
      <c r="L759" s="68"/>
    </row>
    <row r="760" spans="1:12" x14ac:dyDescent="0.35">
      <c r="A760" s="1">
        <f>'2. Inputs'!A760</f>
        <v>0</v>
      </c>
      <c r="B760" s="1">
        <f>IF('3. Results'!$C$4="Yes",'2. Inputs'!B760,IF(D760="Yes","",'2. Inputs'!B760))</f>
        <v>0</v>
      </c>
      <c r="C760" s="61" t="b">
        <f t="shared" si="11"/>
        <v>0</v>
      </c>
      <c r="D760" s="61">
        <f>'2. Inputs'!L760</f>
        <v>0</v>
      </c>
      <c r="E760" s="67" t="e">
        <f>IF('2. Inputs'!E760="Hourly rate",'2. Inputs'!H760,'2. Inputs'!G760/52/'2. Inputs'!F760)</f>
        <v>#DIV/0!</v>
      </c>
      <c r="F760" s="63" t="str">
        <f>IF(AND('2. Inputs'!G760=0,'2. Inputs'!H760=0),"",IF('2. Inputs'!E760&lt;&gt;"Hourly rate",'2. Inputs'!G760/('2. Inputs'!F760/'2. Inputs'!$B$3),'2. Inputs'!H760*'2. Inputs'!$B$3*52))</f>
        <v/>
      </c>
      <c r="G760" s="63">
        <f>'2. Inputs'!I760+'2. Inputs'!J760</f>
        <v>0</v>
      </c>
      <c r="H760" s="65" t="e">
        <f>IF('2. Inputs'!D760&gt;0,'2. Inputs'!D760,Calculations!G760+Calculations!F760)</f>
        <v>#VALUE!</v>
      </c>
      <c r="I760" s="66">
        <f ca="1">(TODAY()-'2. Inputs'!K760)/365</f>
        <v>124.95616438356164</v>
      </c>
      <c r="J760" s="1" t="str">
        <f>IF(ISBLANK('2. Inputs'!K760),"n/a",IF(I760&lt;=5,"5 or less",IF(AND(I760&gt;5,I760&lt;=10),"&gt; 5 and &lt;= 10",IF(AND(I760&gt;10,I760&lt;=15),"&gt; 10 and &lt;=15",IF(I760&gt;15,"More than 15","")))))</f>
        <v>n/a</v>
      </c>
      <c r="K760" s="68"/>
      <c r="L760" s="68"/>
    </row>
    <row r="761" spans="1:12" x14ac:dyDescent="0.35">
      <c r="A761" s="1">
        <f>'2. Inputs'!A761</f>
        <v>0</v>
      </c>
      <c r="B761" s="1">
        <f>IF('3. Results'!$C$4="Yes",'2. Inputs'!B761,IF(D761="Yes","",'2. Inputs'!B761))</f>
        <v>0</v>
      </c>
      <c r="C761" s="61" t="b">
        <f t="shared" si="11"/>
        <v>0</v>
      </c>
      <c r="D761" s="61">
        <f>'2. Inputs'!L761</f>
        <v>0</v>
      </c>
      <c r="E761" s="67" t="e">
        <f>IF('2. Inputs'!E761="Hourly rate",'2. Inputs'!H761,'2. Inputs'!G761/52/'2. Inputs'!F761)</f>
        <v>#DIV/0!</v>
      </c>
      <c r="F761" s="63" t="str">
        <f>IF(AND('2. Inputs'!G761=0,'2. Inputs'!H761=0),"",IF('2. Inputs'!E761&lt;&gt;"Hourly rate",'2. Inputs'!G761/('2. Inputs'!F761/'2. Inputs'!$B$3),'2. Inputs'!H761*'2. Inputs'!$B$3*52))</f>
        <v/>
      </c>
      <c r="G761" s="63">
        <f>'2. Inputs'!I761+'2. Inputs'!J761</f>
        <v>0</v>
      </c>
      <c r="H761" s="65" t="e">
        <f>IF('2. Inputs'!D761&gt;0,'2. Inputs'!D761,Calculations!G761+Calculations!F761)</f>
        <v>#VALUE!</v>
      </c>
      <c r="I761" s="66">
        <f ca="1">(TODAY()-'2. Inputs'!K761)/365</f>
        <v>124.95616438356164</v>
      </c>
      <c r="J761" s="1" t="str">
        <f>IF(ISBLANK('2. Inputs'!K761),"n/a",IF(I761&lt;=5,"5 or less",IF(AND(I761&gt;5,I761&lt;=10),"&gt; 5 and &lt;= 10",IF(AND(I761&gt;10,I761&lt;=15),"&gt; 10 and &lt;=15",IF(I761&gt;15,"More than 15","")))))</f>
        <v>n/a</v>
      </c>
      <c r="K761" s="68"/>
      <c r="L761" s="68"/>
    </row>
    <row r="762" spans="1:12" x14ac:dyDescent="0.35">
      <c r="A762" s="1">
        <f>'2. Inputs'!A762</f>
        <v>0</v>
      </c>
      <c r="B762" s="1">
        <f>IF('3. Results'!$C$4="Yes",'2. Inputs'!B762,IF(D762="Yes","",'2. Inputs'!B762))</f>
        <v>0</v>
      </c>
      <c r="C762" s="61" t="b">
        <f t="shared" si="11"/>
        <v>0</v>
      </c>
      <c r="D762" s="61">
        <f>'2. Inputs'!L762</f>
        <v>0</v>
      </c>
      <c r="E762" s="67" t="e">
        <f>IF('2. Inputs'!E762="Hourly rate",'2. Inputs'!H762,'2. Inputs'!G762/52/'2. Inputs'!F762)</f>
        <v>#DIV/0!</v>
      </c>
      <c r="F762" s="63" t="str">
        <f>IF(AND('2. Inputs'!G762=0,'2. Inputs'!H762=0),"",IF('2. Inputs'!E762&lt;&gt;"Hourly rate",'2. Inputs'!G762/('2. Inputs'!F762/'2. Inputs'!$B$3),'2. Inputs'!H762*'2. Inputs'!$B$3*52))</f>
        <v/>
      </c>
      <c r="G762" s="63">
        <f>'2. Inputs'!I762+'2. Inputs'!J762</f>
        <v>0</v>
      </c>
      <c r="H762" s="65" t="e">
        <f>IF('2. Inputs'!D762&gt;0,'2. Inputs'!D762,Calculations!G762+Calculations!F762)</f>
        <v>#VALUE!</v>
      </c>
      <c r="I762" s="66">
        <f ca="1">(TODAY()-'2. Inputs'!K762)/365</f>
        <v>124.95616438356164</v>
      </c>
      <c r="J762" s="1" t="str">
        <f>IF(ISBLANK('2. Inputs'!K762),"n/a",IF(I762&lt;=5,"5 or less",IF(AND(I762&gt;5,I762&lt;=10),"&gt; 5 and &lt;= 10",IF(AND(I762&gt;10,I762&lt;=15),"&gt; 10 and &lt;=15",IF(I762&gt;15,"More than 15","")))))</f>
        <v>n/a</v>
      </c>
      <c r="K762" s="68"/>
      <c r="L762" s="68"/>
    </row>
    <row r="763" spans="1:12" x14ac:dyDescent="0.35">
      <c r="A763" s="1">
        <f>'2. Inputs'!A763</f>
        <v>0</v>
      </c>
      <c r="B763" s="1">
        <f>IF('3. Results'!$C$4="Yes",'2. Inputs'!B763,IF(D763="Yes","",'2. Inputs'!B763))</f>
        <v>0</v>
      </c>
      <c r="C763" s="61" t="b">
        <f t="shared" si="11"/>
        <v>0</v>
      </c>
      <c r="D763" s="61">
        <f>'2. Inputs'!L763</f>
        <v>0</v>
      </c>
      <c r="E763" s="67" t="e">
        <f>IF('2. Inputs'!E763="Hourly rate",'2. Inputs'!H763,'2. Inputs'!G763/52/'2. Inputs'!F763)</f>
        <v>#DIV/0!</v>
      </c>
      <c r="F763" s="63" t="str">
        <f>IF(AND('2. Inputs'!G763=0,'2. Inputs'!H763=0),"",IF('2. Inputs'!E763&lt;&gt;"Hourly rate",'2. Inputs'!G763/('2. Inputs'!F763/'2. Inputs'!$B$3),'2. Inputs'!H763*'2. Inputs'!$B$3*52))</f>
        <v/>
      </c>
      <c r="G763" s="63">
        <f>'2. Inputs'!I763+'2. Inputs'!J763</f>
        <v>0</v>
      </c>
      <c r="H763" s="65" t="e">
        <f>IF('2. Inputs'!D763&gt;0,'2. Inputs'!D763,Calculations!G763+Calculations!F763)</f>
        <v>#VALUE!</v>
      </c>
      <c r="I763" s="66">
        <f ca="1">(TODAY()-'2. Inputs'!K763)/365</f>
        <v>124.95616438356164</v>
      </c>
      <c r="J763" s="1" t="str">
        <f>IF(ISBLANK('2. Inputs'!K763),"n/a",IF(I763&lt;=5,"5 or less",IF(AND(I763&gt;5,I763&lt;=10),"&gt; 5 and &lt;= 10",IF(AND(I763&gt;10,I763&lt;=15),"&gt; 10 and &lt;=15",IF(I763&gt;15,"More than 15","")))))</f>
        <v>n/a</v>
      </c>
      <c r="K763" s="68"/>
      <c r="L763" s="68"/>
    </row>
    <row r="764" spans="1:12" x14ac:dyDescent="0.35">
      <c r="A764" s="1">
        <f>'2. Inputs'!A764</f>
        <v>0</v>
      </c>
      <c r="B764" s="1">
        <f>IF('3. Results'!$C$4="Yes",'2. Inputs'!B764,IF(D764="Yes","",'2. Inputs'!B764))</f>
        <v>0</v>
      </c>
      <c r="C764" s="61" t="b">
        <f t="shared" si="11"/>
        <v>0</v>
      </c>
      <c r="D764" s="61">
        <f>'2. Inputs'!L764</f>
        <v>0</v>
      </c>
      <c r="E764" s="67" t="e">
        <f>IF('2. Inputs'!E764="Hourly rate",'2. Inputs'!H764,'2. Inputs'!G764/52/'2. Inputs'!F764)</f>
        <v>#DIV/0!</v>
      </c>
      <c r="F764" s="63" t="str">
        <f>IF(AND('2. Inputs'!G764=0,'2. Inputs'!H764=0),"",IF('2. Inputs'!E764&lt;&gt;"Hourly rate",'2. Inputs'!G764/('2. Inputs'!F764/'2. Inputs'!$B$3),'2. Inputs'!H764*'2. Inputs'!$B$3*52))</f>
        <v/>
      </c>
      <c r="G764" s="63">
        <f>'2. Inputs'!I764+'2. Inputs'!J764</f>
        <v>0</v>
      </c>
      <c r="H764" s="65" t="e">
        <f>IF('2. Inputs'!D764&gt;0,'2. Inputs'!D764,Calculations!G764+Calculations!F764)</f>
        <v>#VALUE!</v>
      </c>
      <c r="I764" s="66">
        <f ca="1">(TODAY()-'2. Inputs'!K764)/365</f>
        <v>124.95616438356164</v>
      </c>
      <c r="J764" s="1" t="str">
        <f>IF(ISBLANK('2. Inputs'!K764),"n/a",IF(I764&lt;=5,"5 or less",IF(AND(I764&gt;5,I764&lt;=10),"&gt; 5 and &lt;= 10",IF(AND(I764&gt;10,I764&lt;=15),"&gt; 10 and &lt;=15",IF(I764&gt;15,"More than 15","")))))</f>
        <v>n/a</v>
      </c>
      <c r="K764" s="68"/>
      <c r="L764" s="68"/>
    </row>
    <row r="765" spans="1:12" x14ac:dyDescent="0.35">
      <c r="A765" s="1">
        <f>'2. Inputs'!A765</f>
        <v>0</v>
      </c>
      <c r="B765" s="1">
        <f>IF('3. Results'!$C$4="Yes",'2. Inputs'!B765,IF(D765="Yes","",'2. Inputs'!B765))</f>
        <v>0</v>
      </c>
      <c r="C765" s="61" t="b">
        <f t="shared" si="11"/>
        <v>0</v>
      </c>
      <c r="D765" s="61">
        <f>'2. Inputs'!L765</f>
        <v>0</v>
      </c>
      <c r="E765" s="67" t="e">
        <f>IF('2. Inputs'!E765="Hourly rate",'2. Inputs'!H765,'2. Inputs'!G765/52/'2. Inputs'!F765)</f>
        <v>#DIV/0!</v>
      </c>
      <c r="F765" s="63" t="str">
        <f>IF(AND('2. Inputs'!G765=0,'2. Inputs'!H765=0),"",IF('2. Inputs'!E765&lt;&gt;"Hourly rate",'2. Inputs'!G765/('2. Inputs'!F765/'2. Inputs'!$B$3),'2. Inputs'!H765*'2. Inputs'!$B$3*52))</f>
        <v/>
      </c>
      <c r="G765" s="63">
        <f>'2. Inputs'!I765+'2. Inputs'!J765</f>
        <v>0</v>
      </c>
      <c r="H765" s="65" t="e">
        <f>IF('2. Inputs'!D765&gt;0,'2. Inputs'!D765,Calculations!G765+Calculations!F765)</f>
        <v>#VALUE!</v>
      </c>
      <c r="I765" s="66">
        <f ca="1">(TODAY()-'2. Inputs'!K765)/365</f>
        <v>124.95616438356164</v>
      </c>
      <c r="J765" s="1" t="str">
        <f>IF(ISBLANK('2. Inputs'!K765),"n/a",IF(I765&lt;=5,"5 or less",IF(AND(I765&gt;5,I765&lt;=10),"&gt; 5 and &lt;= 10",IF(AND(I765&gt;10,I765&lt;=15),"&gt; 10 and &lt;=15",IF(I765&gt;15,"More than 15","")))))</f>
        <v>n/a</v>
      </c>
      <c r="K765" s="68"/>
      <c r="L765" s="68"/>
    </row>
    <row r="766" spans="1:12" x14ac:dyDescent="0.35">
      <c r="A766" s="1">
        <f>'2. Inputs'!A766</f>
        <v>0</v>
      </c>
      <c r="B766" s="1">
        <f>IF('3. Results'!$C$4="Yes",'2. Inputs'!B766,IF(D766="Yes","",'2. Inputs'!B766))</f>
        <v>0</v>
      </c>
      <c r="C766" s="61" t="b">
        <f t="shared" si="11"/>
        <v>0</v>
      </c>
      <c r="D766" s="61">
        <f>'2. Inputs'!L766</f>
        <v>0</v>
      </c>
      <c r="E766" s="67" t="e">
        <f>IF('2. Inputs'!E766="Hourly rate",'2. Inputs'!H766,'2. Inputs'!G766/52/'2. Inputs'!F766)</f>
        <v>#DIV/0!</v>
      </c>
      <c r="F766" s="63" t="str">
        <f>IF(AND('2. Inputs'!G766=0,'2. Inputs'!H766=0),"",IF('2. Inputs'!E766&lt;&gt;"Hourly rate",'2. Inputs'!G766/('2. Inputs'!F766/'2. Inputs'!$B$3),'2. Inputs'!H766*'2. Inputs'!$B$3*52))</f>
        <v/>
      </c>
      <c r="G766" s="63">
        <f>'2. Inputs'!I766+'2. Inputs'!J766</f>
        <v>0</v>
      </c>
      <c r="H766" s="65" t="e">
        <f>IF('2. Inputs'!D766&gt;0,'2. Inputs'!D766,Calculations!G766+Calculations!F766)</f>
        <v>#VALUE!</v>
      </c>
      <c r="I766" s="66">
        <f ca="1">(TODAY()-'2. Inputs'!K766)/365</f>
        <v>124.95616438356164</v>
      </c>
      <c r="J766" s="1" t="str">
        <f>IF(ISBLANK('2. Inputs'!K766),"n/a",IF(I766&lt;=5,"5 or less",IF(AND(I766&gt;5,I766&lt;=10),"&gt; 5 and &lt;= 10",IF(AND(I766&gt;10,I766&lt;=15),"&gt; 10 and &lt;=15",IF(I766&gt;15,"More than 15","")))))</f>
        <v>n/a</v>
      </c>
      <c r="K766" s="68"/>
      <c r="L766" s="68"/>
    </row>
    <row r="767" spans="1:12" x14ac:dyDescent="0.35">
      <c r="A767" s="1">
        <f>'2. Inputs'!A767</f>
        <v>0</v>
      </c>
      <c r="B767" s="1">
        <f>IF('3. Results'!$C$4="Yes",'2. Inputs'!B767,IF(D767="Yes","",'2. Inputs'!B767))</f>
        <v>0</v>
      </c>
      <c r="C767" s="61" t="b">
        <f t="shared" si="11"/>
        <v>0</v>
      </c>
      <c r="D767" s="61">
        <f>'2. Inputs'!L767</f>
        <v>0</v>
      </c>
      <c r="E767" s="67" t="e">
        <f>IF('2. Inputs'!E767="Hourly rate",'2. Inputs'!H767,'2. Inputs'!G767/52/'2. Inputs'!F767)</f>
        <v>#DIV/0!</v>
      </c>
      <c r="F767" s="63" t="str">
        <f>IF(AND('2. Inputs'!G767=0,'2. Inputs'!H767=0),"",IF('2. Inputs'!E767&lt;&gt;"Hourly rate",'2. Inputs'!G767/('2. Inputs'!F767/'2. Inputs'!$B$3),'2. Inputs'!H767*'2. Inputs'!$B$3*52))</f>
        <v/>
      </c>
      <c r="G767" s="63">
        <f>'2. Inputs'!I767+'2. Inputs'!J767</f>
        <v>0</v>
      </c>
      <c r="H767" s="65" t="e">
        <f>IF('2. Inputs'!D767&gt;0,'2. Inputs'!D767,Calculations!G767+Calculations!F767)</f>
        <v>#VALUE!</v>
      </c>
      <c r="I767" s="66">
        <f ca="1">(TODAY()-'2. Inputs'!K767)/365</f>
        <v>124.95616438356164</v>
      </c>
      <c r="J767" s="1" t="str">
        <f>IF(ISBLANK('2. Inputs'!K767),"n/a",IF(I767&lt;=5,"5 or less",IF(AND(I767&gt;5,I767&lt;=10),"&gt; 5 and &lt;= 10",IF(AND(I767&gt;10,I767&lt;=15),"&gt; 10 and &lt;=15",IF(I767&gt;15,"More than 15","")))))</f>
        <v>n/a</v>
      </c>
      <c r="K767" s="68"/>
      <c r="L767" s="68"/>
    </row>
    <row r="768" spans="1:12" x14ac:dyDescent="0.35">
      <c r="A768" s="1">
        <f>'2. Inputs'!A768</f>
        <v>0</v>
      </c>
      <c r="B768" s="1">
        <f>IF('3. Results'!$C$4="Yes",'2. Inputs'!B768,IF(D768="Yes","",'2. Inputs'!B768))</f>
        <v>0</v>
      </c>
      <c r="C768" s="61" t="b">
        <f t="shared" si="11"/>
        <v>0</v>
      </c>
      <c r="D768" s="61">
        <f>'2. Inputs'!L768</f>
        <v>0</v>
      </c>
      <c r="E768" s="67" t="e">
        <f>IF('2. Inputs'!E768="Hourly rate",'2. Inputs'!H768,'2. Inputs'!G768/52/'2. Inputs'!F768)</f>
        <v>#DIV/0!</v>
      </c>
      <c r="F768" s="63" t="str">
        <f>IF(AND('2. Inputs'!G768=0,'2. Inputs'!H768=0),"",IF('2. Inputs'!E768&lt;&gt;"Hourly rate",'2. Inputs'!G768/('2. Inputs'!F768/'2. Inputs'!$B$3),'2. Inputs'!H768*'2. Inputs'!$B$3*52))</f>
        <v/>
      </c>
      <c r="G768" s="63">
        <f>'2. Inputs'!I768+'2. Inputs'!J768</f>
        <v>0</v>
      </c>
      <c r="H768" s="65" t="e">
        <f>IF('2. Inputs'!D768&gt;0,'2. Inputs'!D768,Calculations!G768+Calculations!F768)</f>
        <v>#VALUE!</v>
      </c>
      <c r="I768" s="66">
        <f ca="1">(TODAY()-'2. Inputs'!K768)/365</f>
        <v>124.95616438356164</v>
      </c>
      <c r="J768" s="1" t="str">
        <f>IF(ISBLANK('2. Inputs'!K768),"n/a",IF(I768&lt;=5,"5 or less",IF(AND(I768&gt;5,I768&lt;=10),"&gt; 5 and &lt;= 10",IF(AND(I768&gt;10,I768&lt;=15),"&gt; 10 and &lt;=15",IF(I768&gt;15,"More than 15","")))))</f>
        <v>n/a</v>
      </c>
      <c r="K768" s="68"/>
      <c r="L768" s="68"/>
    </row>
    <row r="769" spans="1:12" x14ac:dyDescent="0.35">
      <c r="A769" s="1">
        <f>'2. Inputs'!A769</f>
        <v>0</v>
      </c>
      <c r="B769" s="1">
        <f>IF('3. Results'!$C$4="Yes",'2. Inputs'!B769,IF(D769="Yes","",'2. Inputs'!B769))</f>
        <v>0</v>
      </c>
      <c r="C769" s="61" t="b">
        <f t="shared" si="11"/>
        <v>0</v>
      </c>
      <c r="D769" s="61">
        <f>'2. Inputs'!L769</f>
        <v>0</v>
      </c>
      <c r="E769" s="67" t="e">
        <f>IF('2. Inputs'!E769="Hourly rate",'2. Inputs'!H769,'2. Inputs'!G769/52/'2. Inputs'!F769)</f>
        <v>#DIV/0!</v>
      </c>
      <c r="F769" s="63" t="str">
        <f>IF(AND('2. Inputs'!G769=0,'2. Inputs'!H769=0),"",IF('2. Inputs'!E769&lt;&gt;"Hourly rate",'2. Inputs'!G769/('2. Inputs'!F769/'2. Inputs'!$B$3),'2. Inputs'!H769*'2. Inputs'!$B$3*52))</f>
        <v/>
      </c>
      <c r="G769" s="63">
        <f>'2. Inputs'!I769+'2. Inputs'!J769</f>
        <v>0</v>
      </c>
      <c r="H769" s="65" t="e">
        <f>IF('2. Inputs'!D769&gt;0,'2. Inputs'!D769,Calculations!G769+Calculations!F769)</f>
        <v>#VALUE!</v>
      </c>
      <c r="I769" s="66">
        <f ca="1">(TODAY()-'2. Inputs'!K769)/365</f>
        <v>124.95616438356164</v>
      </c>
      <c r="J769" s="1" t="str">
        <f>IF(ISBLANK('2. Inputs'!K769),"n/a",IF(I769&lt;=5,"5 or less",IF(AND(I769&gt;5,I769&lt;=10),"&gt; 5 and &lt;= 10",IF(AND(I769&gt;10,I769&lt;=15),"&gt; 10 and &lt;=15",IF(I769&gt;15,"More than 15","")))))</f>
        <v>n/a</v>
      </c>
      <c r="K769" s="68"/>
      <c r="L769" s="68"/>
    </row>
    <row r="770" spans="1:12" x14ac:dyDescent="0.35">
      <c r="A770" s="1">
        <f>'2. Inputs'!A770</f>
        <v>0</v>
      </c>
      <c r="B770" s="1">
        <f>IF('3. Results'!$C$4="Yes",'2. Inputs'!B770,IF(D770="Yes","",'2. Inputs'!B770))</f>
        <v>0</v>
      </c>
      <c r="C770" s="61" t="b">
        <f t="shared" si="11"/>
        <v>0</v>
      </c>
      <c r="D770" s="61">
        <f>'2. Inputs'!L770</f>
        <v>0</v>
      </c>
      <c r="E770" s="67" t="e">
        <f>IF('2. Inputs'!E770="Hourly rate",'2. Inputs'!H770,'2. Inputs'!G770/52/'2. Inputs'!F770)</f>
        <v>#DIV/0!</v>
      </c>
      <c r="F770" s="63" t="str">
        <f>IF(AND('2. Inputs'!G770=0,'2. Inputs'!H770=0),"",IF('2. Inputs'!E770&lt;&gt;"Hourly rate",'2. Inputs'!G770/('2. Inputs'!F770/'2. Inputs'!$B$3),'2. Inputs'!H770*'2. Inputs'!$B$3*52))</f>
        <v/>
      </c>
      <c r="G770" s="63">
        <f>'2. Inputs'!I770+'2. Inputs'!J770</f>
        <v>0</v>
      </c>
      <c r="H770" s="65" t="e">
        <f>IF('2. Inputs'!D770&gt;0,'2. Inputs'!D770,Calculations!G770+Calculations!F770)</f>
        <v>#VALUE!</v>
      </c>
      <c r="I770" s="66">
        <f ca="1">(TODAY()-'2. Inputs'!K770)/365</f>
        <v>124.95616438356164</v>
      </c>
      <c r="J770" s="1" t="str">
        <f>IF(ISBLANK('2. Inputs'!K770),"n/a",IF(I770&lt;=5,"5 or less",IF(AND(I770&gt;5,I770&lt;=10),"&gt; 5 and &lt;= 10",IF(AND(I770&gt;10,I770&lt;=15),"&gt; 10 and &lt;=15",IF(I770&gt;15,"More than 15","")))))</f>
        <v>n/a</v>
      </c>
      <c r="K770" s="68"/>
      <c r="L770" s="68"/>
    </row>
    <row r="771" spans="1:12" x14ac:dyDescent="0.35">
      <c r="A771" s="1">
        <f>'2. Inputs'!A771</f>
        <v>0</v>
      </c>
      <c r="B771" s="1">
        <f>IF('3. Results'!$C$4="Yes",'2. Inputs'!B771,IF(D771="Yes","",'2. Inputs'!B771))</f>
        <v>0</v>
      </c>
      <c r="C771" s="61" t="b">
        <f t="shared" si="11"/>
        <v>0</v>
      </c>
      <c r="D771" s="61">
        <f>'2. Inputs'!L771</f>
        <v>0</v>
      </c>
      <c r="E771" s="67" t="e">
        <f>IF('2. Inputs'!E771="Hourly rate",'2. Inputs'!H771,'2. Inputs'!G771/52/'2. Inputs'!F771)</f>
        <v>#DIV/0!</v>
      </c>
      <c r="F771" s="63" t="str">
        <f>IF(AND('2. Inputs'!G771=0,'2. Inputs'!H771=0),"",IF('2. Inputs'!E771&lt;&gt;"Hourly rate",'2. Inputs'!G771/('2. Inputs'!F771/'2. Inputs'!$B$3),'2. Inputs'!H771*'2. Inputs'!$B$3*52))</f>
        <v/>
      </c>
      <c r="G771" s="63">
        <f>'2. Inputs'!I771+'2. Inputs'!J771</f>
        <v>0</v>
      </c>
      <c r="H771" s="65" t="e">
        <f>IF('2. Inputs'!D771&gt;0,'2. Inputs'!D771,Calculations!G771+Calculations!F771)</f>
        <v>#VALUE!</v>
      </c>
      <c r="I771" s="66">
        <f ca="1">(TODAY()-'2. Inputs'!K771)/365</f>
        <v>124.95616438356164</v>
      </c>
      <c r="J771" s="1" t="str">
        <f>IF(ISBLANK('2. Inputs'!K771),"n/a",IF(I771&lt;=5,"5 or less",IF(AND(I771&gt;5,I771&lt;=10),"&gt; 5 and &lt;= 10",IF(AND(I771&gt;10,I771&lt;=15),"&gt; 10 and &lt;=15",IF(I771&gt;15,"More than 15","")))))</f>
        <v>n/a</v>
      </c>
      <c r="K771" s="68"/>
      <c r="L771" s="68"/>
    </row>
    <row r="772" spans="1:12" x14ac:dyDescent="0.35">
      <c r="A772" s="1">
        <f>'2. Inputs'!A772</f>
        <v>0</v>
      </c>
      <c r="B772" s="1">
        <f>IF('3. Results'!$C$4="Yes",'2. Inputs'!B772,IF(D772="Yes","",'2. Inputs'!B772))</f>
        <v>0</v>
      </c>
      <c r="C772" s="61" t="b">
        <f t="shared" si="11"/>
        <v>0</v>
      </c>
      <c r="D772" s="61">
        <f>'2. Inputs'!L772</f>
        <v>0</v>
      </c>
      <c r="E772" s="67" t="e">
        <f>IF('2. Inputs'!E772="Hourly rate",'2. Inputs'!H772,'2. Inputs'!G772/52/'2. Inputs'!F772)</f>
        <v>#DIV/0!</v>
      </c>
      <c r="F772" s="63" t="str">
        <f>IF(AND('2. Inputs'!G772=0,'2. Inputs'!H772=0),"",IF('2. Inputs'!E772&lt;&gt;"Hourly rate",'2. Inputs'!G772/('2. Inputs'!F772/'2. Inputs'!$B$3),'2. Inputs'!H772*'2. Inputs'!$B$3*52))</f>
        <v/>
      </c>
      <c r="G772" s="63">
        <f>'2. Inputs'!I772+'2. Inputs'!J772</f>
        <v>0</v>
      </c>
      <c r="H772" s="65" t="e">
        <f>IF('2. Inputs'!D772&gt;0,'2. Inputs'!D772,Calculations!G772+Calculations!F772)</f>
        <v>#VALUE!</v>
      </c>
      <c r="I772" s="66">
        <f ca="1">(TODAY()-'2. Inputs'!K772)/365</f>
        <v>124.95616438356164</v>
      </c>
      <c r="J772" s="1" t="str">
        <f>IF(ISBLANK('2. Inputs'!K772),"n/a",IF(I772&lt;=5,"5 or less",IF(AND(I772&gt;5,I772&lt;=10),"&gt; 5 and &lt;= 10",IF(AND(I772&gt;10,I772&lt;=15),"&gt; 10 and &lt;=15",IF(I772&gt;15,"More than 15","")))))</f>
        <v>n/a</v>
      </c>
      <c r="K772" s="68"/>
      <c r="L772" s="68"/>
    </row>
    <row r="773" spans="1:12" x14ac:dyDescent="0.35">
      <c r="A773" s="1">
        <f>'2. Inputs'!A773</f>
        <v>0</v>
      </c>
      <c r="B773" s="1">
        <f>IF('3. Results'!$C$4="Yes",'2. Inputs'!B773,IF(D773="Yes","",'2. Inputs'!B773))</f>
        <v>0</v>
      </c>
      <c r="C773" s="61" t="b">
        <f t="shared" si="11"/>
        <v>0</v>
      </c>
      <c r="D773" s="61">
        <f>'2. Inputs'!L773</f>
        <v>0</v>
      </c>
      <c r="E773" s="67" t="e">
        <f>IF('2. Inputs'!E773="Hourly rate",'2. Inputs'!H773,'2. Inputs'!G773/52/'2. Inputs'!F773)</f>
        <v>#DIV/0!</v>
      </c>
      <c r="F773" s="63" t="str">
        <f>IF(AND('2. Inputs'!G773=0,'2. Inputs'!H773=0),"",IF('2. Inputs'!E773&lt;&gt;"Hourly rate",'2. Inputs'!G773/('2. Inputs'!F773/'2. Inputs'!$B$3),'2. Inputs'!H773*'2. Inputs'!$B$3*52))</f>
        <v/>
      </c>
      <c r="G773" s="63">
        <f>'2. Inputs'!I773+'2. Inputs'!J773</f>
        <v>0</v>
      </c>
      <c r="H773" s="65" t="e">
        <f>IF('2. Inputs'!D773&gt;0,'2. Inputs'!D773,Calculations!G773+Calculations!F773)</f>
        <v>#VALUE!</v>
      </c>
      <c r="I773" s="66">
        <f ca="1">(TODAY()-'2. Inputs'!K773)/365</f>
        <v>124.95616438356164</v>
      </c>
      <c r="J773" s="1" t="str">
        <f>IF(ISBLANK('2. Inputs'!K773),"n/a",IF(I773&lt;=5,"5 or less",IF(AND(I773&gt;5,I773&lt;=10),"&gt; 5 and &lt;= 10",IF(AND(I773&gt;10,I773&lt;=15),"&gt; 10 and &lt;=15",IF(I773&gt;15,"More than 15","")))))</f>
        <v>n/a</v>
      </c>
      <c r="K773" s="68"/>
      <c r="L773" s="68"/>
    </row>
    <row r="774" spans="1:12" x14ac:dyDescent="0.35">
      <c r="A774" s="1">
        <f>'2. Inputs'!A774</f>
        <v>0</v>
      </c>
      <c r="B774" s="1">
        <f>IF('3. Results'!$C$4="Yes",'2. Inputs'!B774,IF(D774="Yes","",'2. Inputs'!B774))</f>
        <v>0</v>
      </c>
      <c r="C774" s="61" t="b">
        <f t="shared" si="11"/>
        <v>0</v>
      </c>
      <c r="D774" s="61">
        <f>'2. Inputs'!L774</f>
        <v>0</v>
      </c>
      <c r="E774" s="67" t="e">
        <f>IF('2. Inputs'!E774="Hourly rate",'2. Inputs'!H774,'2. Inputs'!G774/52/'2. Inputs'!F774)</f>
        <v>#DIV/0!</v>
      </c>
      <c r="F774" s="63" t="str">
        <f>IF(AND('2. Inputs'!G774=0,'2. Inputs'!H774=0),"",IF('2. Inputs'!E774&lt;&gt;"Hourly rate",'2. Inputs'!G774/('2. Inputs'!F774/'2. Inputs'!$B$3),'2. Inputs'!H774*'2. Inputs'!$B$3*52))</f>
        <v/>
      </c>
      <c r="G774" s="63">
        <f>'2. Inputs'!I774+'2. Inputs'!J774</f>
        <v>0</v>
      </c>
      <c r="H774" s="65" t="e">
        <f>IF('2. Inputs'!D774&gt;0,'2. Inputs'!D774,Calculations!G774+Calculations!F774)</f>
        <v>#VALUE!</v>
      </c>
      <c r="I774" s="66">
        <f ca="1">(TODAY()-'2. Inputs'!K774)/365</f>
        <v>124.95616438356164</v>
      </c>
      <c r="J774" s="1" t="str">
        <f>IF(ISBLANK('2. Inputs'!K774),"n/a",IF(I774&lt;=5,"5 or less",IF(AND(I774&gt;5,I774&lt;=10),"&gt; 5 and &lt;= 10",IF(AND(I774&gt;10,I774&lt;=15),"&gt; 10 and &lt;=15",IF(I774&gt;15,"More than 15","")))))</f>
        <v>n/a</v>
      </c>
      <c r="K774" s="68"/>
      <c r="L774" s="68"/>
    </row>
    <row r="775" spans="1:12" x14ac:dyDescent="0.35">
      <c r="A775" s="1">
        <f>'2. Inputs'!A775</f>
        <v>0</v>
      </c>
      <c r="B775" s="1">
        <f>IF('3. Results'!$C$4="Yes",'2. Inputs'!B775,IF(D775="Yes","",'2. Inputs'!B775))</f>
        <v>0</v>
      </c>
      <c r="C775" s="61" t="b">
        <f t="shared" si="11"/>
        <v>0</v>
      </c>
      <c r="D775" s="61">
        <f>'2. Inputs'!L775</f>
        <v>0</v>
      </c>
      <c r="E775" s="67" t="e">
        <f>IF('2. Inputs'!E775="Hourly rate",'2. Inputs'!H775,'2. Inputs'!G775/52/'2. Inputs'!F775)</f>
        <v>#DIV/0!</v>
      </c>
      <c r="F775" s="63" t="str">
        <f>IF(AND('2. Inputs'!G775=0,'2. Inputs'!H775=0),"",IF('2. Inputs'!E775&lt;&gt;"Hourly rate",'2. Inputs'!G775/('2. Inputs'!F775/'2. Inputs'!$B$3),'2. Inputs'!H775*'2. Inputs'!$B$3*52))</f>
        <v/>
      </c>
      <c r="G775" s="63">
        <f>'2. Inputs'!I775+'2. Inputs'!J775</f>
        <v>0</v>
      </c>
      <c r="H775" s="65" t="e">
        <f>IF('2. Inputs'!D775&gt;0,'2. Inputs'!D775,Calculations!G775+Calculations!F775)</f>
        <v>#VALUE!</v>
      </c>
      <c r="I775" s="66">
        <f ca="1">(TODAY()-'2. Inputs'!K775)/365</f>
        <v>124.95616438356164</v>
      </c>
      <c r="J775" s="1" t="str">
        <f>IF(ISBLANK('2. Inputs'!K775),"n/a",IF(I775&lt;=5,"5 or less",IF(AND(I775&gt;5,I775&lt;=10),"&gt; 5 and &lt;= 10",IF(AND(I775&gt;10,I775&lt;=15),"&gt; 10 and &lt;=15",IF(I775&gt;15,"More than 15","")))))</f>
        <v>n/a</v>
      </c>
      <c r="K775" s="68"/>
      <c r="L775" s="68"/>
    </row>
    <row r="776" spans="1:12" x14ac:dyDescent="0.35">
      <c r="A776" s="1">
        <f>'2. Inputs'!A776</f>
        <v>0</v>
      </c>
      <c r="B776" s="1">
        <f>IF('3. Results'!$C$4="Yes",'2. Inputs'!B776,IF(D776="Yes","",'2. Inputs'!B776))</f>
        <v>0</v>
      </c>
      <c r="C776" s="61" t="b">
        <f t="shared" ref="C776:C839" si="12">IF(OR(B776="Women",B776="Men"),"Women and Men")</f>
        <v>0</v>
      </c>
      <c r="D776" s="61">
        <f>'2. Inputs'!L776</f>
        <v>0</v>
      </c>
      <c r="E776" s="67" t="e">
        <f>IF('2. Inputs'!E776="Hourly rate",'2. Inputs'!H776,'2. Inputs'!G776/52/'2. Inputs'!F776)</f>
        <v>#DIV/0!</v>
      </c>
      <c r="F776" s="63" t="str">
        <f>IF(AND('2. Inputs'!G776=0,'2. Inputs'!H776=0),"",IF('2. Inputs'!E776&lt;&gt;"Hourly rate",'2. Inputs'!G776/('2. Inputs'!F776/'2. Inputs'!$B$3),'2. Inputs'!H776*'2. Inputs'!$B$3*52))</f>
        <v/>
      </c>
      <c r="G776" s="63">
        <f>'2. Inputs'!I776+'2. Inputs'!J776</f>
        <v>0</v>
      </c>
      <c r="H776" s="65" t="e">
        <f>IF('2. Inputs'!D776&gt;0,'2. Inputs'!D776,Calculations!G776+Calculations!F776)</f>
        <v>#VALUE!</v>
      </c>
      <c r="I776" s="66">
        <f ca="1">(TODAY()-'2. Inputs'!K776)/365</f>
        <v>124.95616438356164</v>
      </c>
      <c r="J776" s="1" t="str">
        <f>IF(ISBLANK('2. Inputs'!K776),"n/a",IF(I776&lt;=5,"5 or less",IF(AND(I776&gt;5,I776&lt;=10),"&gt; 5 and &lt;= 10",IF(AND(I776&gt;10,I776&lt;=15),"&gt; 10 and &lt;=15",IF(I776&gt;15,"More than 15","")))))</f>
        <v>n/a</v>
      </c>
      <c r="K776" s="68"/>
      <c r="L776" s="68"/>
    </row>
    <row r="777" spans="1:12" x14ac:dyDescent="0.35">
      <c r="A777" s="1">
        <f>'2. Inputs'!A777</f>
        <v>0</v>
      </c>
      <c r="B777" s="1">
        <f>IF('3. Results'!$C$4="Yes",'2. Inputs'!B777,IF(D777="Yes","",'2. Inputs'!B777))</f>
        <v>0</v>
      </c>
      <c r="C777" s="61" t="b">
        <f t="shared" si="12"/>
        <v>0</v>
      </c>
      <c r="D777" s="61">
        <f>'2. Inputs'!L777</f>
        <v>0</v>
      </c>
      <c r="E777" s="67" t="e">
        <f>IF('2. Inputs'!E777="Hourly rate",'2. Inputs'!H777,'2. Inputs'!G777/52/'2. Inputs'!F777)</f>
        <v>#DIV/0!</v>
      </c>
      <c r="F777" s="63" t="str">
        <f>IF(AND('2. Inputs'!G777=0,'2. Inputs'!H777=0),"",IF('2. Inputs'!E777&lt;&gt;"Hourly rate",'2. Inputs'!G777/('2. Inputs'!F777/'2. Inputs'!$B$3),'2. Inputs'!H777*'2. Inputs'!$B$3*52))</f>
        <v/>
      </c>
      <c r="G777" s="63">
        <f>'2. Inputs'!I777+'2. Inputs'!J777</f>
        <v>0</v>
      </c>
      <c r="H777" s="65" t="e">
        <f>IF('2. Inputs'!D777&gt;0,'2. Inputs'!D777,Calculations!G777+Calculations!F777)</f>
        <v>#VALUE!</v>
      </c>
      <c r="I777" s="66">
        <f ca="1">(TODAY()-'2. Inputs'!K777)/365</f>
        <v>124.95616438356164</v>
      </c>
      <c r="J777" s="1" t="str">
        <f>IF(ISBLANK('2. Inputs'!K777),"n/a",IF(I777&lt;=5,"5 or less",IF(AND(I777&gt;5,I777&lt;=10),"&gt; 5 and &lt;= 10",IF(AND(I777&gt;10,I777&lt;=15),"&gt; 10 and &lt;=15",IF(I777&gt;15,"More than 15","")))))</f>
        <v>n/a</v>
      </c>
      <c r="K777" s="68"/>
      <c r="L777" s="68"/>
    </row>
    <row r="778" spans="1:12" x14ac:dyDescent="0.35">
      <c r="A778" s="1">
        <f>'2. Inputs'!A778</f>
        <v>0</v>
      </c>
      <c r="B778" s="1">
        <f>IF('3. Results'!$C$4="Yes",'2. Inputs'!B778,IF(D778="Yes","",'2. Inputs'!B778))</f>
        <v>0</v>
      </c>
      <c r="C778" s="61" t="b">
        <f t="shared" si="12"/>
        <v>0</v>
      </c>
      <c r="D778" s="61">
        <f>'2. Inputs'!L778</f>
        <v>0</v>
      </c>
      <c r="E778" s="67" t="e">
        <f>IF('2. Inputs'!E778="Hourly rate",'2. Inputs'!H778,'2. Inputs'!G778/52/'2. Inputs'!F778)</f>
        <v>#DIV/0!</v>
      </c>
      <c r="F778" s="63" t="str">
        <f>IF(AND('2. Inputs'!G778=0,'2. Inputs'!H778=0),"",IF('2. Inputs'!E778&lt;&gt;"Hourly rate",'2. Inputs'!G778/('2. Inputs'!F778/'2. Inputs'!$B$3),'2. Inputs'!H778*'2. Inputs'!$B$3*52))</f>
        <v/>
      </c>
      <c r="G778" s="63">
        <f>'2. Inputs'!I778+'2. Inputs'!J778</f>
        <v>0</v>
      </c>
      <c r="H778" s="65" t="e">
        <f>IF('2. Inputs'!D778&gt;0,'2. Inputs'!D778,Calculations!G778+Calculations!F778)</f>
        <v>#VALUE!</v>
      </c>
      <c r="I778" s="66">
        <f ca="1">(TODAY()-'2. Inputs'!K778)/365</f>
        <v>124.95616438356164</v>
      </c>
      <c r="J778" s="1" t="str">
        <f>IF(ISBLANK('2. Inputs'!K778),"n/a",IF(I778&lt;=5,"5 or less",IF(AND(I778&gt;5,I778&lt;=10),"&gt; 5 and &lt;= 10",IF(AND(I778&gt;10,I778&lt;=15),"&gt; 10 and &lt;=15",IF(I778&gt;15,"More than 15","")))))</f>
        <v>n/a</v>
      </c>
      <c r="K778" s="68"/>
      <c r="L778" s="68"/>
    </row>
    <row r="779" spans="1:12" x14ac:dyDescent="0.35">
      <c r="A779" s="1">
        <f>'2. Inputs'!A779</f>
        <v>0</v>
      </c>
      <c r="B779" s="1">
        <f>IF('3. Results'!$C$4="Yes",'2. Inputs'!B779,IF(D779="Yes","",'2. Inputs'!B779))</f>
        <v>0</v>
      </c>
      <c r="C779" s="61" t="b">
        <f t="shared" si="12"/>
        <v>0</v>
      </c>
      <c r="D779" s="61">
        <f>'2. Inputs'!L779</f>
        <v>0</v>
      </c>
      <c r="E779" s="67" t="e">
        <f>IF('2. Inputs'!E779="Hourly rate",'2. Inputs'!H779,'2. Inputs'!G779/52/'2. Inputs'!F779)</f>
        <v>#DIV/0!</v>
      </c>
      <c r="F779" s="63" t="str">
        <f>IF(AND('2. Inputs'!G779=0,'2. Inputs'!H779=0),"",IF('2. Inputs'!E779&lt;&gt;"Hourly rate",'2. Inputs'!G779/('2. Inputs'!F779/'2. Inputs'!$B$3),'2. Inputs'!H779*'2. Inputs'!$B$3*52))</f>
        <v/>
      </c>
      <c r="G779" s="63">
        <f>'2. Inputs'!I779+'2. Inputs'!J779</f>
        <v>0</v>
      </c>
      <c r="H779" s="65" t="e">
        <f>IF('2. Inputs'!D779&gt;0,'2. Inputs'!D779,Calculations!G779+Calculations!F779)</f>
        <v>#VALUE!</v>
      </c>
      <c r="I779" s="66">
        <f ca="1">(TODAY()-'2. Inputs'!K779)/365</f>
        <v>124.95616438356164</v>
      </c>
      <c r="J779" s="1" t="str">
        <f>IF(ISBLANK('2. Inputs'!K779),"n/a",IF(I779&lt;=5,"5 or less",IF(AND(I779&gt;5,I779&lt;=10),"&gt; 5 and &lt;= 10",IF(AND(I779&gt;10,I779&lt;=15),"&gt; 10 and &lt;=15",IF(I779&gt;15,"More than 15","")))))</f>
        <v>n/a</v>
      </c>
      <c r="K779" s="68"/>
      <c r="L779" s="68"/>
    </row>
    <row r="780" spans="1:12" x14ac:dyDescent="0.35">
      <c r="A780" s="1">
        <f>'2. Inputs'!A780</f>
        <v>0</v>
      </c>
      <c r="B780" s="1">
        <f>IF('3. Results'!$C$4="Yes",'2. Inputs'!B780,IF(D780="Yes","",'2. Inputs'!B780))</f>
        <v>0</v>
      </c>
      <c r="C780" s="61" t="b">
        <f t="shared" si="12"/>
        <v>0</v>
      </c>
      <c r="D780" s="61">
        <f>'2. Inputs'!L780</f>
        <v>0</v>
      </c>
      <c r="E780" s="67" t="e">
        <f>IF('2. Inputs'!E780="Hourly rate",'2. Inputs'!H780,'2. Inputs'!G780/52/'2. Inputs'!F780)</f>
        <v>#DIV/0!</v>
      </c>
      <c r="F780" s="63" t="str">
        <f>IF(AND('2. Inputs'!G780=0,'2. Inputs'!H780=0),"",IF('2. Inputs'!E780&lt;&gt;"Hourly rate",'2. Inputs'!G780/('2. Inputs'!F780/'2. Inputs'!$B$3),'2. Inputs'!H780*'2. Inputs'!$B$3*52))</f>
        <v/>
      </c>
      <c r="G780" s="63">
        <f>'2. Inputs'!I780+'2. Inputs'!J780</f>
        <v>0</v>
      </c>
      <c r="H780" s="65" t="e">
        <f>IF('2. Inputs'!D780&gt;0,'2. Inputs'!D780,Calculations!G780+Calculations!F780)</f>
        <v>#VALUE!</v>
      </c>
      <c r="I780" s="66">
        <f ca="1">(TODAY()-'2. Inputs'!K780)/365</f>
        <v>124.95616438356164</v>
      </c>
      <c r="J780" s="1" t="str">
        <f>IF(ISBLANK('2. Inputs'!K780),"n/a",IF(I780&lt;=5,"5 or less",IF(AND(I780&gt;5,I780&lt;=10),"&gt; 5 and &lt;= 10",IF(AND(I780&gt;10,I780&lt;=15),"&gt; 10 and &lt;=15",IF(I780&gt;15,"More than 15","")))))</f>
        <v>n/a</v>
      </c>
      <c r="K780" s="68"/>
      <c r="L780" s="68"/>
    </row>
    <row r="781" spans="1:12" x14ac:dyDescent="0.35">
      <c r="A781" s="1">
        <f>'2. Inputs'!A781</f>
        <v>0</v>
      </c>
      <c r="B781" s="1">
        <f>IF('3. Results'!$C$4="Yes",'2. Inputs'!B781,IF(D781="Yes","",'2. Inputs'!B781))</f>
        <v>0</v>
      </c>
      <c r="C781" s="61" t="b">
        <f t="shared" si="12"/>
        <v>0</v>
      </c>
      <c r="D781" s="61">
        <f>'2. Inputs'!L781</f>
        <v>0</v>
      </c>
      <c r="E781" s="67" t="e">
        <f>IF('2. Inputs'!E781="Hourly rate",'2. Inputs'!H781,'2. Inputs'!G781/52/'2. Inputs'!F781)</f>
        <v>#DIV/0!</v>
      </c>
      <c r="F781" s="63" t="str">
        <f>IF(AND('2. Inputs'!G781=0,'2. Inputs'!H781=0),"",IF('2. Inputs'!E781&lt;&gt;"Hourly rate",'2. Inputs'!G781/('2. Inputs'!F781/'2. Inputs'!$B$3),'2. Inputs'!H781*'2. Inputs'!$B$3*52))</f>
        <v/>
      </c>
      <c r="G781" s="63">
        <f>'2. Inputs'!I781+'2. Inputs'!J781</f>
        <v>0</v>
      </c>
      <c r="H781" s="65" t="e">
        <f>IF('2. Inputs'!D781&gt;0,'2. Inputs'!D781,Calculations!G781+Calculations!F781)</f>
        <v>#VALUE!</v>
      </c>
      <c r="I781" s="66">
        <f ca="1">(TODAY()-'2. Inputs'!K781)/365</f>
        <v>124.95616438356164</v>
      </c>
      <c r="J781" s="1" t="str">
        <f>IF(ISBLANK('2. Inputs'!K781),"n/a",IF(I781&lt;=5,"5 or less",IF(AND(I781&gt;5,I781&lt;=10),"&gt; 5 and &lt;= 10",IF(AND(I781&gt;10,I781&lt;=15),"&gt; 10 and &lt;=15",IF(I781&gt;15,"More than 15","")))))</f>
        <v>n/a</v>
      </c>
      <c r="K781" s="68"/>
      <c r="L781" s="68"/>
    </row>
    <row r="782" spans="1:12" x14ac:dyDescent="0.35">
      <c r="A782" s="1">
        <f>'2. Inputs'!A782</f>
        <v>0</v>
      </c>
      <c r="B782" s="1">
        <f>IF('3. Results'!$C$4="Yes",'2. Inputs'!B782,IF(D782="Yes","",'2. Inputs'!B782))</f>
        <v>0</v>
      </c>
      <c r="C782" s="61" t="b">
        <f t="shared" si="12"/>
        <v>0</v>
      </c>
      <c r="D782" s="61">
        <f>'2. Inputs'!L782</f>
        <v>0</v>
      </c>
      <c r="E782" s="67" t="e">
        <f>IF('2. Inputs'!E782="Hourly rate",'2. Inputs'!H782,'2. Inputs'!G782/52/'2. Inputs'!F782)</f>
        <v>#DIV/0!</v>
      </c>
      <c r="F782" s="63" t="str">
        <f>IF(AND('2. Inputs'!G782=0,'2. Inputs'!H782=0),"",IF('2. Inputs'!E782&lt;&gt;"Hourly rate",'2. Inputs'!G782/('2. Inputs'!F782/'2. Inputs'!$B$3),'2. Inputs'!H782*'2. Inputs'!$B$3*52))</f>
        <v/>
      </c>
      <c r="G782" s="63">
        <f>'2. Inputs'!I782+'2. Inputs'!J782</f>
        <v>0</v>
      </c>
      <c r="H782" s="65" t="e">
        <f>IF('2. Inputs'!D782&gt;0,'2. Inputs'!D782,Calculations!G782+Calculations!F782)</f>
        <v>#VALUE!</v>
      </c>
      <c r="I782" s="66">
        <f ca="1">(TODAY()-'2. Inputs'!K782)/365</f>
        <v>124.95616438356164</v>
      </c>
      <c r="J782" s="1" t="str">
        <f>IF(ISBLANK('2. Inputs'!K782),"n/a",IF(I782&lt;=5,"5 or less",IF(AND(I782&gt;5,I782&lt;=10),"&gt; 5 and &lt;= 10",IF(AND(I782&gt;10,I782&lt;=15),"&gt; 10 and &lt;=15",IF(I782&gt;15,"More than 15","")))))</f>
        <v>n/a</v>
      </c>
      <c r="K782" s="68"/>
      <c r="L782" s="68"/>
    </row>
    <row r="783" spans="1:12" x14ac:dyDescent="0.35">
      <c r="A783" s="1">
        <f>'2. Inputs'!A783</f>
        <v>0</v>
      </c>
      <c r="B783" s="1">
        <f>IF('3. Results'!$C$4="Yes",'2. Inputs'!B783,IF(D783="Yes","",'2. Inputs'!B783))</f>
        <v>0</v>
      </c>
      <c r="C783" s="61" t="b">
        <f t="shared" si="12"/>
        <v>0</v>
      </c>
      <c r="D783" s="61">
        <f>'2. Inputs'!L783</f>
        <v>0</v>
      </c>
      <c r="E783" s="67" t="e">
        <f>IF('2. Inputs'!E783="Hourly rate",'2. Inputs'!H783,'2. Inputs'!G783/52/'2. Inputs'!F783)</f>
        <v>#DIV/0!</v>
      </c>
      <c r="F783" s="63" t="str">
        <f>IF(AND('2. Inputs'!G783=0,'2. Inputs'!H783=0),"",IF('2. Inputs'!E783&lt;&gt;"Hourly rate",'2. Inputs'!G783/('2. Inputs'!F783/'2. Inputs'!$B$3),'2. Inputs'!H783*'2. Inputs'!$B$3*52))</f>
        <v/>
      </c>
      <c r="G783" s="63">
        <f>'2. Inputs'!I783+'2. Inputs'!J783</f>
        <v>0</v>
      </c>
      <c r="H783" s="65" t="e">
        <f>IF('2. Inputs'!D783&gt;0,'2. Inputs'!D783,Calculations!G783+Calculations!F783)</f>
        <v>#VALUE!</v>
      </c>
      <c r="I783" s="66">
        <f ca="1">(TODAY()-'2. Inputs'!K783)/365</f>
        <v>124.95616438356164</v>
      </c>
      <c r="J783" s="1" t="str">
        <f>IF(ISBLANK('2. Inputs'!K783),"n/a",IF(I783&lt;=5,"5 or less",IF(AND(I783&gt;5,I783&lt;=10),"&gt; 5 and &lt;= 10",IF(AND(I783&gt;10,I783&lt;=15),"&gt; 10 and &lt;=15",IF(I783&gt;15,"More than 15","")))))</f>
        <v>n/a</v>
      </c>
      <c r="K783" s="68"/>
      <c r="L783" s="68"/>
    </row>
    <row r="784" spans="1:12" x14ac:dyDescent="0.35">
      <c r="A784" s="1">
        <f>'2. Inputs'!A784</f>
        <v>0</v>
      </c>
      <c r="B784" s="1">
        <f>IF('3. Results'!$C$4="Yes",'2. Inputs'!B784,IF(D784="Yes","",'2. Inputs'!B784))</f>
        <v>0</v>
      </c>
      <c r="C784" s="61" t="b">
        <f t="shared" si="12"/>
        <v>0</v>
      </c>
      <c r="D784" s="61">
        <f>'2. Inputs'!L784</f>
        <v>0</v>
      </c>
      <c r="E784" s="67" t="e">
        <f>IF('2. Inputs'!E784="Hourly rate",'2. Inputs'!H784,'2. Inputs'!G784/52/'2. Inputs'!F784)</f>
        <v>#DIV/0!</v>
      </c>
      <c r="F784" s="63" t="str">
        <f>IF(AND('2. Inputs'!G784=0,'2. Inputs'!H784=0),"",IF('2. Inputs'!E784&lt;&gt;"Hourly rate",'2. Inputs'!G784/('2. Inputs'!F784/'2. Inputs'!$B$3),'2. Inputs'!H784*'2. Inputs'!$B$3*52))</f>
        <v/>
      </c>
      <c r="G784" s="63">
        <f>'2. Inputs'!I784+'2. Inputs'!J784</f>
        <v>0</v>
      </c>
      <c r="H784" s="65" t="e">
        <f>IF('2. Inputs'!D784&gt;0,'2. Inputs'!D784,Calculations!G784+Calculations!F784)</f>
        <v>#VALUE!</v>
      </c>
      <c r="I784" s="66">
        <f ca="1">(TODAY()-'2. Inputs'!K784)/365</f>
        <v>124.95616438356164</v>
      </c>
      <c r="J784" s="1" t="str">
        <f>IF(ISBLANK('2. Inputs'!K784),"n/a",IF(I784&lt;=5,"5 or less",IF(AND(I784&gt;5,I784&lt;=10),"&gt; 5 and &lt;= 10",IF(AND(I784&gt;10,I784&lt;=15),"&gt; 10 and &lt;=15",IF(I784&gt;15,"More than 15","")))))</f>
        <v>n/a</v>
      </c>
      <c r="K784" s="68"/>
      <c r="L784" s="68"/>
    </row>
    <row r="785" spans="1:12" x14ac:dyDescent="0.35">
      <c r="A785" s="1">
        <f>'2. Inputs'!A785</f>
        <v>0</v>
      </c>
      <c r="B785" s="1">
        <f>IF('3. Results'!$C$4="Yes",'2. Inputs'!B785,IF(D785="Yes","",'2. Inputs'!B785))</f>
        <v>0</v>
      </c>
      <c r="C785" s="61" t="b">
        <f t="shared" si="12"/>
        <v>0</v>
      </c>
      <c r="D785" s="61">
        <f>'2. Inputs'!L785</f>
        <v>0</v>
      </c>
      <c r="E785" s="67" t="e">
        <f>IF('2. Inputs'!E785="Hourly rate",'2. Inputs'!H785,'2. Inputs'!G785/52/'2. Inputs'!F785)</f>
        <v>#DIV/0!</v>
      </c>
      <c r="F785" s="63" t="str">
        <f>IF(AND('2. Inputs'!G785=0,'2. Inputs'!H785=0),"",IF('2. Inputs'!E785&lt;&gt;"Hourly rate",'2. Inputs'!G785/('2. Inputs'!F785/'2. Inputs'!$B$3),'2. Inputs'!H785*'2. Inputs'!$B$3*52))</f>
        <v/>
      </c>
      <c r="G785" s="63">
        <f>'2. Inputs'!I785+'2. Inputs'!J785</f>
        <v>0</v>
      </c>
      <c r="H785" s="65" t="e">
        <f>IF('2. Inputs'!D785&gt;0,'2. Inputs'!D785,Calculations!G785+Calculations!F785)</f>
        <v>#VALUE!</v>
      </c>
      <c r="I785" s="66">
        <f ca="1">(TODAY()-'2. Inputs'!K785)/365</f>
        <v>124.95616438356164</v>
      </c>
      <c r="J785" s="1" t="str">
        <f>IF(ISBLANK('2. Inputs'!K785),"n/a",IF(I785&lt;=5,"5 or less",IF(AND(I785&gt;5,I785&lt;=10),"&gt; 5 and &lt;= 10",IF(AND(I785&gt;10,I785&lt;=15),"&gt; 10 and &lt;=15",IF(I785&gt;15,"More than 15","")))))</f>
        <v>n/a</v>
      </c>
      <c r="K785" s="68"/>
      <c r="L785" s="68"/>
    </row>
    <row r="786" spans="1:12" x14ac:dyDescent="0.35">
      <c r="A786" s="1">
        <f>'2. Inputs'!A786</f>
        <v>0</v>
      </c>
      <c r="B786" s="1">
        <f>IF('3. Results'!$C$4="Yes",'2. Inputs'!B786,IF(D786="Yes","",'2. Inputs'!B786))</f>
        <v>0</v>
      </c>
      <c r="C786" s="61" t="b">
        <f t="shared" si="12"/>
        <v>0</v>
      </c>
      <c r="D786" s="61">
        <f>'2. Inputs'!L786</f>
        <v>0</v>
      </c>
      <c r="E786" s="67" t="e">
        <f>IF('2. Inputs'!E786="Hourly rate",'2. Inputs'!H786,'2. Inputs'!G786/52/'2. Inputs'!F786)</f>
        <v>#DIV/0!</v>
      </c>
      <c r="F786" s="63" t="str">
        <f>IF(AND('2. Inputs'!G786=0,'2. Inputs'!H786=0),"",IF('2. Inputs'!E786&lt;&gt;"Hourly rate",'2. Inputs'!G786/('2. Inputs'!F786/'2. Inputs'!$B$3),'2. Inputs'!H786*'2. Inputs'!$B$3*52))</f>
        <v/>
      </c>
      <c r="G786" s="63">
        <f>'2. Inputs'!I786+'2. Inputs'!J786</f>
        <v>0</v>
      </c>
      <c r="H786" s="65" t="e">
        <f>IF('2. Inputs'!D786&gt;0,'2. Inputs'!D786,Calculations!G786+Calculations!F786)</f>
        <v>#VALUE!</v>
      </c>
      <c r="I786" s="66">
        <f ca="1">(TODAY()-'2. Inputs'!K786)/365</f>
        <v>124.95616438356164</v>
      </c>
      <c r="J786" s="1" t="str">
        <f>IF(ISBLANK('2. Inputs'!K786),"n/a",IF(I786&lt;=5,"5 or less",IF(AND(I786&gt;5,I786&lt;=10),"&gt; 5 and &lt;= 10",IF(AND(I786&gt;10,I786&lt;=15),"&gt; 10 and &lt;=15",IF(I786&gt;15,"More than 15","")))))</f>
        <v>n/a</v>
      </c>
      <c r="K786" s="68"/>
      <c r="L786" s="68"/>
    </row>
    <row r="787" spans="1:12" x14ac:dyDescent="0.35">
      <c r="A787" s="1">
        <f>'2. Inputs'!A787</f>
        <v>0</v>
      </c>
      <c r="B787" s="1">
        <f>IF('3. Results'!$C$4="Yes",'2. Inputs'!B787,IF(D787="Yes","",'2. Inputs'!B787))</f>
        <v>0</v>
      </c>
      <c r="C787" s="61" t="b">
        <f t="shared" si="12"/>
        <v>0</v>
      </c>
      <c r="D787" s="61">
        <f>'2. Inputs'!L787</f>
        <v>0</v>
      </c>
      <c r="E787" s="67" t="e">
        <f>IF('2. Inputs'!E787="Hourly rate",'2. Inputs'!H787,'2. Inputs'!G787/52/'2. Inputs'!F787)</f>
        <v>#DIV/0!</v>
      </c>
      <c r="F787" s="63" t="str">
        <f>IF(AND('2. Inputs'!G787=0,'2. Inputs'!H787=0),"",IF('2. Inputs'!E787&lt;&gt;"Hourly rate",'2. Inputs'!G787/('2. Inputs'!F787/'2. Inputs'!$B$3),'2. Inputs'!H787*'2. Inputs'!$B$3*52))</f>
        <v/>
      </c>
      <c r="G787" s="63">
        <f>'2. Inputs'!I787+'2. Inputs'!J787</f>
        <v>0</v>
      </c>
      <c r="H787" s="65" t="e">
        <f>IF('2. Inputs'!D787&gt;0,'2. Inputs'!D787,Calculations!G787+Calculations!F787)</f>
        <v>#VALUE!</v>
      </c>
      <c r="I787" s="66">
        <f ca="1">(TODAY()-'2. Inputs'!K787)/365</f>
        <v>124.95616438356164</v>
      </c>
      <c r="J787" s="1" t="str">
        <f>IF(ISBLANK('2. Inputs'!K787),"n/a",IF(I787&lt;=5,"5 or less",IF(AND(I787&gt;5,I787&lt;=10),"&gt; 5 and &lt;= 10",IF(AND(I787&gt;10,I787&lt;=15),"&gt; 10 and &lt;=15",IF(I787&gt;15,"More than 15","")))))</f>
        <v>n/a</v>
      </c>
      <c r="K787" s="68"/>
      <c r="L787" s="68"/>
    </row>
    <row r="788" spans="1:12" x14ac:dyDescent="0.35">
      <c r="A788" s="1">
        <f>'2. Inputs'!A788</f>
        <v>0</v>
      </c>
      <c r="B788" s="1">
        <f>IF('3. Results'!$C$4="Yes",'2. Inputs'!B788,IF(D788="Yes","",'2. Inputs'!B788))</f>
        <v>0</v>
      </c>
      <c r="C788" s="61" t="b">
        <f t="shared" si="12"/>
        <v>0</v>
      </c>
      <c r="D788" s="61">
        <f>'2. Inputs'!L788</f>
        <v>0</v>
      </c>
      <c r="E788" s="67" t="e">
        <f>IF('2. Inputs'!E788="Hourly rate",'2. Inputs'!H788,'2. Inputs'!G788/52/'2. Inputs'!F788)</f>
        <v>#DIV/0!</v>
      </c>
      <c r="F788" s="63" t="str">
        <f>IF(AND('2. Inputs'!G788=0,'2. Inputs'!H788=0),"",IF('2. Inputs'!E788&lt;&gt;"Hourly rate",'2. Inputs'!G788/('2. Inputs'!F788/'2. Inputs'!$B$3),'2. Inputs'!H788*'2. Inputs'!$B$3*52))</f>
        <v/>
      </c>
      <c r="G788" s="63">
        <f>'2. Inputs'!I788+'2. Inputs'!J788</f>
        <v>0</v>
      </c>
      <c r="H788" s="65" t="e">
        <f>IF('2. Inputs'!D788&gt;0,'2. Inputs'!D788,Calculations!G788+Calculations!F788)</f>
        <v>#VALUE!</v>
      </c>
      <c r="I788" s="66">
        <f ca="1">(TODAY()-'2. Inputs'!K788)/365</f>
        <v>124.95616438356164</v>
      </c>
      <c r="J788" s="1" t="str">
        <f>IF(ISBLANK('2. Inputs'!K788),"n/a",IF(I788&lt;=5,"5 or less",IF(AND(I788&gt;5,I788&lt;=10),"&gt; 5 and &lt;= 10",IF(AND(I788&gt;10,I788&lt;=15),"&gt; 10 and &lt;=15",IF(I788&gt;15,"More than 15","")))))</f>
        <v>n/a</v>
      </c>
      <c r="K788" s="68"/>
      <c r="L788" s="68"/>
    </row>
    <row r="789" spans="1:12" x14ac:dyDescent="0.35">
      <c r="A789" s="1">
        <f>'2. Inputs'!A789</f>
        <v>0</v>
      </c>
      <c r="B789" s="1">
        <f>IF('3. Results'!$C$4="Yes",'2. Inputs'!B789,IF(D789="Yes","",'2. Inputs'!B789))</f>
        <v>0</v>
      </c>
      <c r="C789" s="61" t="b">
        <f t="shared" si="12"/>
        <v>0</v>
      </c>
      <c r="D789" s="61">
        <f>'2. Inputs'!L789</f>
        <v>0</v>
      </c>
      <c r="E789" s="67" t="e">
        <f>IF('2. Inputs'!E789="Hourly rate",'2. Inputs'!H789,'2. Inputs'!G789/52/'2. Inputs'!F789)</f>
        <v>#DIV/0!</v>
      </c>
      <c r="F789" s="63" t="str">
        <f>IF(AND('2. Inputs'!G789=0,'2. Inputs'!H789=0),"",IF('2. Inputs'!E789&lt;&gt;"Hourly rate",'2. Inputs'!G789/('2. Inputs'!F789/'2. Inputs'!$B$3),'2. Inputs'!H789*'2. Inputs'!$B$3*52))</f>
        <v/>
      </c>
      <c r="G789" s="63">
        <f>'2. Inputs'!I789+'2. Inputs'!J789</f>
        <v>0</v>
      </c>
      <c r="H789" s="65" t="e">
        <f>IF('2. Inputs'!D789&gt;0,'2. Inputs'!D789,Calculations!G789+Calculations!F789)</f>
        <v>#VALUE!</v>
      </c>
      <c r="I789" s="66">
        <f ca="1">(TODAY()-'2. Inputs'!K789)/365</f>
        <v>124.95616438356164</v>
      </c>
      <c r="J789" s="1" t="str">
        <f>IF(ISBLANK('2. Inputs'!K789),"n/a",IF(I789&lt;=5,"5 or less",IF(AND(I789&gt;5,I789&lt;=10),"&gt; 5 and &lt;= 10",IF(AND(I789&gt;10,I789&lt;=15),"&gt; 10 and &lt;=15",IF(I789&gt;15,"More than 15","")))))</f>
        <v>n/a</v>
      </c>
      <c r="K789" s="68"/>
      <c r="L789" s="68"/>
    </row>
    <row r="790" spans="1:12" x14ac:dyDescent="0.35">
      <c r="A790" s="1">
        <f>'2. Inputs'!A790</f>
        <v>0</v>
      </c>
      <c r="B790" s="1">
        <f>IF('3. Results'!$C$4="Yes",'2. Inputs'!B790,IF(D790="Yes","",'2. Inputs'!B790))</f>
        <v>0</v>
      </c>
      <c r="C790" s="61" t="b">
        <f t="shared" si="12"/>
        <v>0</v>
      </c>
      <c r="D790" s="61">
        <f>'2. Inputs'!L790</f>
        <v>0</v>
      </c>
      <c r="E790" s="67" t="e">
        <f>IF('2. Inputs'!E790="Hourly rate",'2. Inputs'!H790,'2. Inputs'!G790/52/'2. Inputs'!F790)</f>
        <v>#DIV/0!</v>
      </c>
      <c r="F790" s="63" t="str">
        <f>IF(AND('2. Inputs'!G790=0,'2. Inputs'!H790=0),"",IF('2. Inputs'!E790&lt;&gt;"Hourly rate",'2. Inputs'!G790/('2. Inputs'!F790/'2. Inputs'!$B$3),'2. Inputs'!H790*'2. Inputs'!$B$3*52))</f>
        <v/>
      </c>
      <c r="G790" s="63">
        <f>'2. Inputs'!I790+'2. Inputs'!J790</f>
        <v>0</v>
      </c>
      <c r="H790" s="65" t="e">
        <f>IF('2. Inputs'!D790&gt;0,'2. Inputs'!D790,Calculations!G790+Calculations!F790)</f>
        <v>#VALUE!</v>
      </c>
      <c r="I790" s="66">
        <f ca="1">(TODAY()-'2. Inputs'!K790)/365</f>
        <v>124.95616438356164</v>
      </c>
      <c r="J790" s="1" t="str">
        <f>IF(ISBLANK('2. Inputs'!K790),"n/a",IF(I790&lt;=5,"5 or less",IF(AND(I790&gt;5,I790&lt;=10),"&gt; 5 and &lt;= 10",IF(AND(I790&gt;10,I790&lt;=15),"&gt; 10 and &lt;=15",IF(I790&gt;15,"More than 15","")))))</f>
        <v>n/a</v>
      </c>
      <c r="K790" s="68"/>
      <c r="L790" s="68"/>
    </row>
    <row r="791" spans="1:12" x14ac:dyDescent="0.35">
      <c r="A791" s="1">
        <f>'2. Inputs'!A791</f>
        <v>0</v>
      </c>
      <c r="B791" s="1">
        <f>IF('3. Results'!$C$4="Yes",'2. Inputs'!B791,IF(D791="Yes","",'2. Inputs'!B791))</f>
        <v>0</v>
      </c>
      <c r="C791" s="61" t="b">
        <f t="shared" si="12"/>
        <v>0</v>
      </c>
      <c r="D791" s="61">
        <f>'2. Inputs'!L791</f>
        <v>0</v>
      </c>
      <c r="E791" s="67" t="e">
        <f>IF('2. Inputs'!E791="Hourly rate",'2. Inputs'!H791,'2. Inputs'!G791/52/'2. Inputs'!F791)</f>
        <v>#DIV/0!</v>
      </c>
      <c r="F791" s="63" t="str">
        <f>IF(AND('2. Inputs'!G791=0,'2. Inputs'!H791=0),"",IF('2. Inputs'!E791&lt;&gt;"Hourly rate",'2. Inputs'!G791/('2. Inputs'!F791/'2. Inputs'!$B$3),'2. Inputs'!H791*'2. Inputs'!$B$3*52))</f>
        <v/>
      </c>
      <c r="G791" s="63">
        <f>'2. Inputs'!I791+'2. Inputs'!J791</f>
        <v>0</v>
      </c>
      <c r="H791" s="65" t="e">
        <f>IF('2. Inputs'!D791&gt;0,'2. Inputs'!D791,Calculations!G791+Calculations!F791)</f>
        <v>#VALUE!</v>
      </c>
      <c r="I791" s="66">
        <f ca="1">(TODAY()-'2. Inputs'!K791)/365</f>
        <v>124.95616438356164</v>
      </c>
      <c r="J791" s="1" t="str">
        <f>IF(ISBLANK('2. Inputs'!K791),"n/a",IF(I791&lt;=5,"5 or less",IF(AND(I791&gt;5,I791&lt;=10),"&gt; 5 and &lt;= 10",IF(AND(I791&gt;10,I791&lt;=15),"&gt; 10 and &lt;=15",IF(I791&gt;15,"More than 15","")))))</f>
        <v>n/a</v>
      </c>
      <c r="K791" s="68"/>
      <c r="L791" s="68"/>
    </row>
    <row r="792" spans="1:12" x14ac:dyDescent="0.35">
      <c r="A792" s="1">
        <f>'2. Inputs'!A792</f>
        <v>0</v>
      </c>
      <c r="B792" s="1">
        <f>IF('3. Results'!$C$4="Yes",'2. Inputs'!B792,IF(D792="Yes","",'2. Inputs'!B792))</f>
        <v>0</v>
      </c>
      <c r="C792" s="61" t="b">
        <f t="shared" si="12"/>
        <v>0</v>
      </c>
      <c r="D792" s="61">
        <f>'2. Inputs'!L792</f>
        <v>0</v>
      </c>
      <c r="E792" s="67" t="e">
        <f>IF('2. Inputs'!E792="Hourly rate",'2. Inputs'!H792,'2. Inputs'!G792/52/'2. Inputs'!F792)</f>
        <v>#DIV/0!</v>
      </c>
      <c r="F792" s="63" t="str">
        <f>IF(AND('2. Inputs'!G792=0,'2. Inputs'!H792=0),"",IF('2. Inputs'!E792&lt;&gt;"Hourly rate",'2. Inputs'!G792/('2. Inputs'!F792/'2. Inputs'!$B$3),'2. Inputs'!H792*'2. Inputs'!$B$3*52))</f>
        <v/>
      </c>
      <c r="G792" s="63">
        <f>'2. Inputs'!I792+'2. Inputs'!J792</f>
        <v>0</v>
      </c>
      <c r="H792" s="65" t="e">
        <f>IF('2. Inputs'!D792&gt;0,'2. Inputs'!D792,Calculations!G792+Calculations!F792)</f>
        <v>#VALUE!</v>
      </c>
      <c r="I792" s="66">
        <f ca="1">(TODAY()-'2. Inputs'!K792)/365</f>
        <v>124.95616438356164</v>
      </c>
      <c r="J792" s="1" t="str">
        <f>IF(ISBLANK('2. Inputs'!K792),"n/a",IF(I792&lt;=5,"5 or less",IF(AND(I792&gt;5,I792&lt;=10),"&gt; 5 and &lt;= 10",IF(AND(I792&gt;10,I792&lt;=15),"&gt; 10 and &lt;=15",IF(I792&gt;15,"More than 15","")))))</f>
        <v>n/a</v>
      </c>
      <c r="K792" s="68"/>
      <c r="L792" s="68"/>
    </row>
    <row r="793" spans="1:12" x14ac:dyDescent="0.35">
      <c r="A793" s="1">
        <f>'2. Inputs'!A793</f>
        <v>0</v>
      </c>
      <c r="B793" s="1">
        <f>IF('3. Results'!$C$4="Yes",'2. Inputs'!B793,IF(D793="Yes","",'2. Inputs'!B793))</f>
        <v>0</v>
      </c>
      <c r="C793" s="61" t="b">
        <f t="shared" si="12"/>
        <v>0</v>
      </c>
      <c r="D793" s="61">
        <f>'2. Inputs'!L793</f>
        <v>0</v>
      </c>
      <c r="E793" s="67" t="e">
        <f>IF('2. Inputs'!E793="Hourly rate",'2. Inputs'!H793,'2. Inputs'!G793/52/'2. Inputs'!F793)</f>
        <v>#DIV/0!</v>
      </c>
      <c r="F793" s="63" t="str">
        <f>IF(AND('2. Inputs'!G793=0,'2. Inputs'!H793=0),"",IF('2. Inputs'!E793&lt;&gt;"Hourly rate",'2. Inputs'!G793/('2. Inputs'!F793/'2. Inputs'!$B$3),'2. Inputs'!H793*'2. Inputs'!$B$3*52))</f>
        <v/>
      </c>
      <c r="G793" s="63">
        <f>'2. Inputs'!I793+'2. Inputs'!J793</f>
        <v>0</v>
      </c>
      <c r="H793" s="65" t="e">
        <f>IF('2. Inputs'!D793&gt;0,'2. Inputs'!D793,Calculations!G793+Calculations!F793)</f>
        <v>#VALUE!</v>
      </c>
      <c r="I793" s="66">
        <f ca="1">(TODAY()-'2. Inputs'!K793)/365</f>
        <v>124.95616438356164</v>
      </c>
      <c r="J793" s="1" t="str">
        <f>IF(ISBLANK('2. Inputs'!K793),"n/a",IF(I793&lt;=5,"5 or less",IF(AND(I793&gt;5,I793&lt;=10),"&gt; 5 and &lt;= 10",IF(AND(I793&gt;10,I793&lt;=15),"&gt; 10 and &lt;=15",IF(I793&gt;15,"More than 15","")))))</f>
        <v>n/a</v>
      </c>
      <c r="K793" s="68"/>
      <c r="L793" s="68"/>
    </row>
    <row r="794" spans="1:12" x14ac:dyDescent="0.35">
      <c r="A794" s="1">
        <f>'2. Inputs'!A794</f>
        <v>0</v>
      </c>
      <c r="B794" s="1">
        <f>IF('3. Results'!$C$4="Yes",'2. Inputs'!B794,IF(D794="Yes","",'2. Inputs'!B794))</f>
        <v>0</v>
      </c>
      <c r="C794" s="61" t="b">
        <f t="shared" si="12"/>
        <v>0</v>
      </c>
      <c r="D794" s="61">
        <f>'2. Inputs'!L794</f>
        <v>0</v>
      </c>
      <c r="E794" s="67" t="e">
        <f>IF('2. Inputs'!E794="Hourly rate",'2. Inputs'!H794,'2. Inputs'!G794/52/'2. Inputs'!F794)</f>
        <v>#DIV/0!</v>
      </c>
      <c r="F794" s="63" t="str">
        <f>IF(AND('2. Inputs'!G794=0,'2. Inputs'!H794=0),"",IF('2. Inputs'!E794&lt;&gt;"Hourly rate",'2. Inputs'!G794/('2. Inputs'!F794/'2. Inputs'!$B$3),'2. Inputs'!H794*'2. Inputs'!$B$3*52))</f>
        <v/>
      </c>
      <c r="G794" s="63">
        <f>'2. Inputs'!I794+'2. Inputs'!J794</f>
        <v>0</v>
      </c>
      <c r="H794" s="65" t="e">
        <f>IF('2. Inputs'!D794&gt;0,'2. Inputs'!D794,Calculations!G794+Calculations!F794)</f>
        <v>#VALUE!</v>
      </c>
      <c r="I794" s="66">
        <f ca="1">(TODAY()-'2. Inputs'!K794)/365</f>
        <v>124.95616438356164</v>
      </c>
      <c r="J794" s="1" t="str">
        <f>IF(ISBLANK('2. Inputs'!K794),"n/a",IF(I794&lt;=5,"5 or less",IF(AND(I794&gt;5,I794&lt;=10),"&gt; 5 and &lt;= 10",IF(AND(I794&gt;10,I794&lt;=15),"&gt; 10 and &lt;=15",IF(I794&gt;15,"More than 15","")))))</f>
        <v>n/a</v>
      </c>
      <c r="K794" s="68"/>
      <c r="L794" s="68"/>
    </row>
    <row r="795" spans="1:12" x14ac:dyDescent="0.35">
      <c r="A795" s="1">
        <f>'2. Inputs'!A795</f>
        <v>0</v>
      </c>
      <c r="B795" s="1">
        <f>IF('3. Results'!$C$4="Yes",'2. Inputs'!B795,IF(D795="Yes","",'2. Inputs'!B795))</f>
        <v>0</v>
      </c>
      <c r="C795" s="61" t="b">
        <f t="shared" si="12"/>
        <v>0</v>
      </c>
      <c r="D795" s="61">
        <f>'2. Inputs'!L795</f>
        <v>0</v>
      </c>
      <c r="E795" s="67" t="e">
        <f>IF('2. Inputs'!E795="Hourly rate",'2. Inputs'!H795,'2. Inputs'!G795/52/'2. Inputs'!F795)</f>
        <v>#DIV/0!</v>
      </c>
      <c r="F795" s="63" t="str">
        <f>IF(AND('2. Inputs'!G795=0,'2. Inputs'!H795=0),"",IF('2. Inputs'!E795&lt;&gt;"Hourly rate",'2. Inputs'!G795/('2. Inputs'!F795/'2. Inputs'!$B$3),'2. Inputs'!H795*'2. Inputs'!$B$3*52))</f>
        <v/>
      </c>
      <c r="G795" s="63">
        <f>'2. Inputs'!I795+'2. Inputs'!J795</f>
        <v>0</v>
      </c>
      <c r="H795" s="65" t="e">
        <f>IF('2. Inputs'!D795&gt;0,'2. Inputs'!D795,Calculations!G795+Calculations!F795)</f>
        <v>#VALUE!</v>
      </c>
      <c r="I795" s="66">
        <f ca="1">(TODAY()-'2. Inputs'!K795)/365</f>
        <v>124.95616438356164</v>
      </c>
      <c r="J795" s="1" t="str">
        <f>IF(ISBLANK('2. Inputs'!K795),"n/a",IF(I795&lt;=5,"5 or less",IF(AND(I795&gt;5,I795&lt;=10),"&gt; 5 and &lt;= 10",IF(AND(I795&gt;10,I795&lt;=15),"&gt; 10 and &lt;=15",IF(I795&gt;15,"More than 15","")))))</f>
        <v>n/a</v>
      </c>
      <c r="K795" s="68"/>
      <c r="L795" s="68"/>
    </row>
    <row r="796" spans="1:12" x14ac:dyDescent="0.35">
      <c r="A796" s="1">
        <f>'2. Inputs'!A796</f>
        <v>0</v>
      </c>
      <c r="B796" s="1">
        <f>IF('3. Results'!$C$4="Yes",'2. Inputs'!B796,IF(D796="Yes","",'2. Inputs'!B796))</f>
        <v>0</v>
      </c>
      <c r="C796" s="61" t="b">
        <f t="shared" si="12"/>
        <v>0</v>
      </c>
      <c r="D796" s="61">
        <f>'2. Inputs'!L796</f>
        <v>0</v>
      </c>
      <c r="E796" s="67" t="e">
        <f>IF('2. Inputs'!E796="Hourly rate",'2. Inputs'!H796,'2. Inputs'!G796/52/'2. Inputs'!F796)</f>
        <v>#DIV/0!</v>
      </c>
      <c r="F796" s="63" t="str">
        <f>IF(AND('2. Inputs'!G796=0,'2. Inputs'!H796=0),"",IF('2. Inputs'!E796&lt;&gt;"Hourly rate",'2. Inputs'!G796/('2. Inputs'!F796/'2. Inputs'!$B$3),'2. Inputs'!H796*'2. Inputs'!$B$3*52))</f>
        <v/>
      </c>
      <c r="G796" s="63">
        <f>'2. Inputs'!I796+'2. Inputs'!J796</f>
        <v>0</v>
      </c>
      <c r="H796" s="65" t="e">
        <f>IF('2. Inputs'!D796&gt;0,'2. Inputs'!D796,Calculations!G796+Calculations!F796)</f>
        <v>#VALUE!</v>
      </c>
      <c r="I796" s="66">
        <f ca="1">(TODAY()-'2. Inputs'!K796)/365</f>
        <v>124.95616438356164</v>
      </c>
      <c r="J796" s="1" t="str">
        <f>IF(ISBLANK('2. Inputs'!K796),"n/a",IF(I796&lt;=5,"5 or less",IF(AND(I796&gt;5,I796&lt;=10),"&gt; 5 and &lt;= 10",IF(AND(I796&gt;10,I796&lt;=15),"&gt; 10 and &lt;=15",IF(I796&gt;15,"More than 15","")))))</f>
        <v>n/a</v>
      </c>
      <c r="K796" s="68"/>
      <c r="L796" s="68"/>
    </row>
    <row r="797" spans="1:12" x14ac:dyDescent="0.35">
      <c r="A797" s="1">
        <f>'2. Inputs'!A797</f>
        <v>0</v>
      </c>
      <c r="B797" s="1">
        <f>IF('3. Results'!$C$4="Yes",'2. Inputs'!B797,IF(D797="Yes","",'2. Inputs'!B797))</f>
        <v>0</v>
      </c>
      <c r="C797" s="61" t="b">
        <f t="shared" si="12"/>
        <v>0</v>
      </c>
      <c r="D797" s="61">
        <f>'2. Inputs'!L797</f>
        <v>0</v>
      </c>
      <c r="E797" s="67" t="e">
        <f>IF('2. Inputs'!E797="Hourly rate",'2. Inputs'!H797,'2. Inputs'!G797/52/'2. Inputs'!F797)</f>
        <v>#DIV/0!</v>
      </c>
      <c r="F797" s="63" t="str">
        <f>IF(AND('2. Inputs'!G797=0,'2. Inputs'!H797=0),"",IF('2. Inputs'!E797&lt;&gt;"Hourly rate",'2. Inputs'!G797/('2. Inputs'!F797/'2. Inputs'!$B$3),'2. Inputs'!H797*'2. Inputs'!$B$3*52))</f>
        <v/>
      </c>
      <c r="G797" s="63">
        <f>'2. Inputs'!I797+'2. Inputs'!J797</f>
        <v>0</v>
      </c>
      <c r="H797" s="65" t="e">
        <f>IF('2. Inputs'!D797&gt;0,'2. Inputs'!D797,Calculations!G797+Calculations!F797)</f>
        <v>#VALUE!</v>
      </c>
      <c r="I797" s="66">
        <f ca="1">(TODAY()-'2. Inputs'!K797)/365</f>
        <v>124.95616438356164</v>
      </c>
      <c r="J797" s="1" t="str">
        <f>IF(ISBLANK('2. Inputs'!K797),"n/a",IF(I797&lt;=5,"5 or less",IF(AND(I797&gt;5,I797&lt;=10),"&gt; 5 and &lt;= 10",IF(AND(I797&gt;10,I797&lt;=15),"&gt; 10 and &lt;=15",IF(I797&gt;15,"More than 15","")))))</f>
        <v>n/a</v>
      </c>
      <c r="K797" s="68"/>
      <c r="L797" s="68"/>
    </row>
    <row r="798" spans="1:12" x14ac:dyDescent="0.35">
      <c r="A798" s="1">
        <f>'2. Inputs'!A798</f>
        <v>0</v>
      </c>
      <c r="B798" s="1">
        <f>IF('3. Results'!$C$4="Yes",'2. Inputs'!B798,IF(D798="Yes","",'2. Inputs'!B798))</f>
        <v>0</v>
      </c>
      <c r="C798" s="61" t="b">
        <f t="shared" si="12"/>
        <v>0</v>
      </c>
      <c r="D798" s="61">
        <f>'2. Inputs'!L798</f>
        <v>0</v>
      </c>
      <c r="E798" s="67" t="e">
        <f>IF('2. Inputs'!E798="Hourly rate",'2. Inputs'!H798,'2. Inputs'!G798/52/'2. Inputs'!F798)</f>
        <v>#DIV/0!</v>
      </c>
      <c r="F798" s="63" t="str">
        <f>IF(AND('2. Inputs'!G798=0,'2. Inputs'!H798=0),"",IF('2. Inputs'!E798&lt;&gt;"Hourly rate",'2. Inputs'!G798/('2. Inputs'!F798/'2. Inputs'!$B$3),'2. Inputs'!H798*'2. Inputs'!$B$3*52))</f>
        <v/>
      </c>
      <c r="G798" s="63">
        <f>'2. Inputs'!I798+'2. Inputs'!J798</f>
        <v>0</v>
      </c>
      <c r="H798" s="65" t="e">
        <f>IF('2. Inputs'!D798&gt;0,'2. Inputs'!D798,Calculations!G798+Calculations!F798)</f>
        <v>#VALUE!</v>
      </c>
      <c r="I798" s="66">
        <f ca="1">(TODAY()-'2. Inputs'!K798)/365</f>
        <v>124.95616438356164</v>
      </c>
      <c r="J798" s="1" t="str">
        <f>IF(ISBLANK('2. Inputs'!K798),"n/a",IF(I798&lt;=5,"5 or less",IF(AND(I798&gt;5,I798&lt;=10),"&gt; 5 and &lt;= 10",IF(AND(I798&gt;10,I798&lt;=15),"&gt; 10 and &lt;=15",IF(I798&gt;15,"More than 15","")))))</f>
        <v>n/a</v>
      </c>
      <c r="K798" s="68"/>
      <c r="L798" s="68"/>
    </row>
    <row r="799" spans="1:12" x14ac:dyDescent="0.35">
      <c r="A799" s="1">
        <f>'2. Inputs'!A799</f>
        <v>0</v>
      </c>
      <c r="B799" s="1">
        <f>IF('3. Results'!$C$4="Yes",'2. Inputs'!B799,IF(D799="Yes","",'2. Inputs'!B799))</f>
        <v>0</v>
      </c>
      <c r="C799" s="61" t="b">
        <f t="shared" si="12"/>
        <v>0</v>
      </c>
      <c r="D799" s="61">
        <f>'2. Inputs'!L799</f>
        <v>0</v>
      </c>
      <c r="E799" s="67" t="e">
        <f>IF('2. Inputs'!E799="Hourly rate",'2. Inputs'!H799,'2. Inputs'!G799/52/'2. Inputs'!F799)</f>
        <v>#DIV/0!</v>
      </c>
      <c r="F799" s="63" t="str">
        <f>IF(AND('2. Inputs'!G799=0,'2. Inputs'!H799=0),"",IF('2. Inputs'!E799&lt;&gt;"Hourly rate",'2. Inputs'!G799/('2. Inputs'!F799/'2. Inputs'!$B$3),'2. Inputs'!H799*'2. Inputs'!$B$3*52))</f>
        <v/>
      </c>
      <c r="G799" s="63">
        <f>'2. Inputs'!I799+'2. Inputs'!J799</f>
        <v>0</v>
      </c>
      <c r="H799" s="65" t="e">
        <f>IF('2. Inputs'!D799&gt;0,'2. Inputs'!D799,Calculations!G799+Calculations!F799)</f>
        <v>#VALUE!</v>
      </c>
      <c r="I799" s="66">
        <f ca="1">(TODAY()-'2. Inputs'!K799)/365</f>
        <v>124.95616438356164</v>
      </c>
      <c r="J799" s="1" t="str">
        <f>IF(ISBLANK('2. Inputs'!K799),"n/a",IF(I799&lt;=5,"5 or less",IF(AND(I799&gt;5,I799&lt;=10),"&gt; 5 and &lt;= 10",IF(AND(I799&gt;10,I799&lt;=15),"&gt; 10 and &lt;=15",IF(I799&gt;15,"More than 15","")))))</f>
        <v>n/a</v>
      </c>
      <c r="K799" s="68"/>
      <c r="L799" s="68"/>
    </row>
    <row r="800" spans="1:12" x14ac:dyDescent="0.35">
      <c r="A800" s="1">
        <f>'2. Inputs'!A800</f>
        <v>0</v>
      </c>
      <c r="B800" s="1">
        <f>IF('3. Results'!$C$4="Yes",'2. Inputs'!B800,IF(D800="Yes","",'2. Inputs'!B800))</f>
        <v>0</v>
      </c>
      <c r="C800" s="61" t="b">
        <f t="shared" si="12"/>
        <v>0</v>
      </c>
      <c r="D800" s="61">
        <f>'2. Inputs'!L800</f>
        <v>0</v>
      </c>
      <c r="E800" s="67" t="e">
        <f>IF('2. Inputs'!E800="Hourly rate",'2. Inputs'!H800,'2. Inputs'!G800/52/'2. Inputs'!F800)</f>
        <v>#DIV/0!</v>
      </c>
      <c r="F800" s="63" t="str">
        <f>IF(AND('2. Inputs'!G800=0,'2. Inputs'!H800=0),"",IF('2. Inputs'!E800&lt;&gt;"Hourly rate",'2. Inputs'!G800/('2. Inputs'!F800/'2. Inputs'!$B$3),'2. Inputs'!H800*'2. Inputs'!$B$3*52))</f>
        <v/>
      </c>
      <c r="G800" s="63">
        <f>'2. Inputs'!I800+'2. Inputs'!J800</f>
        <v>0</v>
      </c>
      <c r="H800" s="65" t="e">
        <f>IF('2. Inputs'!D800&gt;0,'2. Inputs'!D800,Calculations!G800+Calculations!F800)</f>
        <v>#VALUE!</v>
      </c>
      <c r="I800" s="66">
        <f ca="1">(TODAY()-'2. Inputs'!K800)/365</f>
        <v>124.95616438356164</v>
      </c>
      <c r="J800" s="1" t="str">
        <f>IF(ISBLANK('2. Inputs'!K800),"n/a",IF(I800&lt;=5,"5 or less",IF(AND(I800&gt;5,I800&lt;=10),"&gt; 5 and &lt;= 10",IF(AND(I800&gt;10,I800&lt;=15),"&gt; 10 and &lt;=15",IF(I800&gt;15,"More than 15","")))))</f>
        <v>n/a</v>
      </c>
      <c r="K800" s="68"/>
      <c r="L800" s="68"/>
    </row>
    <row r="801" spans="1:12" x14ac:dyDescent="0.35">
      <c r="A801" s="1">
        <f>'2. Inputs'!A801</f>
        <v>0</v>
      </c>
      <c r="B801" s="1">
        <f>IF('3. Results'!$C$4="Yes",'2. Inputs'!B801,IF(D801="Yes","",'2. Inputs'!B801))</f>
        <v>0</v>
      </c>
      <c r="C801" s="61" t="b">
        <f t="shared" si="12"/>
        <v>0</v>
      </c>
      <c r="D801" s="61">
        <f>'2. Inputs'!L801</f>
        <v>0</v>
      </c>
      <c r="E801" s="67" t="e">
        <f>IF('2. Inputs'!E801="Hourly rate",'2. Inputs'!H801,'2. Inputs'!G801/52/'2. Inputs'!F801)</f>
        <v>#DIV/0!</v>
      </c>
      <c r="F801" s="63" t="str">
        <f>IF(AND('2. Inputs'!G801=0,'2. Inputs'!H801=0),"",IF('2. Inputs'!E801&lt;&gt;"Hourly rate",'2. Inputs'!G801/('2. Inputs'!F801/'2. Inputs'!$B$3),'2. Inputs'!H801*'2. Inputs'!$B$3*52))</f>
        <v/>
      </c>
      <c r="G801" s="63">
        <f>'2. Inputs'!I801+'2. Inputs'!J801</f>
        <v>0</v>
      </c>
      <c r="H801" s="65" t="e">
        <f>IF('2. Inputs'!D801&gt;0,'2. Inputs'!D801,Calculations!G801+Calculations!F801)</f>
        <v>#VALUE!</v>
      </c>
      <c r="I801" s="66">
        <f ca="1">(TODAY()-'2. Inputs'!K801)/365</f>
        <v>124.95616438356164</v>
      </c>
      <c r="J801" s="1" t="str">
        <f>IF(ISBLANK('2. Inputs'!K801),"n/a",IF(I801&lt;=5,"5 or less",IF(AND(I801&gt;5,I801&lt;=10),"&gt; 5 and &lt;= 10",IF(AND(I801&gt;10,I801&lt;=15),"&gt; 10 and &lt;=15",IF(I801&gt;15,"More than 15","")))))</f>
        <v>n/a</v>
      </c>
      <c r="K801" s="68"/>
      <c r="L801" s="68"/>
    </row>
    <row r="802" spans="1:12" x14ac:dyDescent="0.35">
      <c r="A802" s="1">
        <f>'2. Inputs'!A802</f>
        <v>0</v>
      </c>
      <c r="B802" s="1">
        <f>IF('3. Results'!$C$4="Yes",'2. Inputs'!B802,IF(D802="Yes","",'2. Inputs'!B802))</f>
        <v>0</v>
      </c>
      <c r="C802" s="61" t="b">
        <f t="shared" si="12"/>
        <v>0</v>
      </c>
      <c r="D802" s="61">
        <f>'2. Inputs'!L802</f>
        <v>0</v>
      </c>
      <c r="E802" s="67" t="e">
        <f>IF('2. Inputs'!E802="Hourly rate",'2. Inputs'!H802,'2. Inputs'!G802/52/'2. Inputs'!F802)</f>
        <v>#DIV/0!</v>
      </c>
      <c r="F802" s="63" t="str">
        <f>IF(AND('2. Inputs'!G802=0,'2. Inputs'!H802=0),"",IF('2. Inputs'!E802&lt;&gt;"Hourly rate",'2. Inputs'!G802/('2. Inputs'!F802/'2. Inputs'!$B$3),'2. Inputs'!H802*'2. Inputs'!$B$3*52))</f>
        <v/>
      </c>
      <c r="G802" s="63">
        <f>'2. Inputs'!I802+'2. Inputs'!J802</f>
        <v>0</v>
      </c>
      <c r="H802" s="65" t="e">
        <f>IF('2. Inputs'!D802&gt;0,'2. Inputs'!D802,Calculations!G802+Calculations!F802)</f>
        <v>#VALUE!</v>
      </c>
      <c r="I802" s="66">
        <f ca="1">(TODAY()-'2. Inputs'!K802)/365</f>
        <v>124.95616438356164</v>
      </c>
      <c r="J802" s="1" t="str">
        <f>IF(ISBLANK('2. Inputs'!K802),"n/a",IF(I802&lt;=5,"5 or less",IF(AND(I802&gt;5,I802&lt;=10),"&gt; 5 and &lt;= 10",IF(AND(I802&gt;10,I802&lt;=15),"&gt; 10 and &lt;=15",IF(I802&gt;15,"More than 15","")))))</f>
        <v>n/a</v>
      </c>
      <c r="K802" s="68"/>
      <c r="L802" s="68"/>
    </row>
    <row r="803" spans="1:12" x14ac:dyDescent="0.35">
      <c r="A803" s="1">
        <f>'2. Inputs'!A803</f>
        <v>0</v>
      </c>
      <c r="B803" s="1">
        <f>IF('3. Results'!$C$4="Yes",'2. Inputs'!B803,IF(D803="Yes","",'2. Inputs'!B803))</f>
        <v>0</v>
      </c>
      <c r="C803" s="61" t="b">
        <f t="shared" si="12"/>
        <v>0</v>
      </c>
      <c r="D803" s="61">
        <f>'2. Inputs'!L803</f>
        <v>0</v>
      </c>
      <c r="E803" s="67" t="e">
        <f>IF('2. Inputs'!E803="Hourly rate",'2. Inputs'!H803,'2. Inputs'!G803/52/'2. Inputs'!F803)</f>
        <v>#DIV/0!</v>
      </c>
      <c r="F803" s="63" t="str">
        <f>IF(AND('2. Inputs'!G803=0,'2. Inputs'!H803=0),"",IF('2. Inputs'!E803&lt;&gt;"Hourly rate",'2. Inputs'!G803/('2. Inputs'!F803/'2. Inputs'!$B$3),'2. Inputs'!H803*'2. Inputs'!$B$3*52))</f>
        <v/>
      </c>
      <c r="G803" s="63">
        <f>'2. Inputs'!I803+'2. Inputs'!J803</f>
        <v>0</v>
      </c>
      <c r="H803" s="65" t="e">
        <f>IF('2. Inputs'!D803&gt;0,'2. Inputs'!D803,Calculations!G803+Calculations!F803)</f>
        <v>#VALUE!</v>
      </c>
      <c r="I803" s="66">
        <f ca="1">(TODAY()-'2. Inputs'!K803)/365</f>
        <v>124.95616438356164</v>
      </c>
      <c r="J803" s="1" t="str">
        <f>IF(ISBLANK('2. Inputs'!K803),"n/a",IF(I803&lt;=5,"5 or less",IF(AND(I803&gt;5,I803&lt;=10),"&gt; 5 and &lt;= 10",IF(AND(I803&gt;10,I803&lt;=15),"&gt; 10 and &lt;=15",IF(I803&gt;15,"More than 15","")))))</f>
        <v>n/a</v>
      </c>
      <c r="K803" s="68"/>
      <c r="L803" s="68"/>
    </row>
    <row r="804" spans="1:12" x14ac:dyDescent="0.35">
      <c r="A804" s="1">
        <f>'2. Inputs'!A804</f>
        <v>0</v>
      </c>
      <c r="B804" s="1">
        <f>IF('3. Results'!$C$4="Yes",'2. Inputs'!B804,IF(D804="Yes","",'2. Inputs'!B804))</f>
        <v>0</v>
      </c>
      <c r="C804" s="61" t="b">
        <f t="shared" si="12"/>
        <v>0</v>
      </c>
      <c r="D804" s="61">
        <f>'2. Inputs'!L804</f>
        <v>0</v>
      </c>
      <c r="E804" s="67" t="e">
        <f>IF('2. Inputs'!E804="Hourly rate",'2. Inputs'!H804,'2. Inputs'!G804/52/'2. Inputs'!F804)</f>
        <v>#DIV/0!</v>
      </c>
      <c r="F804" s="63" t="str">
        <f>IF(AND('2. Inputs'!G804=0,'2. Inputs'!H804=0),"",IF('2. Inputs'!E804&lt;&gt;"Hourly rate",'2. Inputs'!G804/('2. Inputs'!F804/'2. Inputs'!$B$3),'2. Inputs'!H804*'2. Inputs'!$B$3*52))</f>
        <v/>
      </c>
      <c r="G804" s="63">
        <f>'2. Inputs'!I804+'2. Inputs'!J804</f>
        <v>0</v>
      </c>
      <c r="H804" s="65" t="e">
        <f>IF('2. Inputs'!D804&gt;0,'2. Inputs'!D804,Calculations!G804+Calculations!F804)</f>
        <v>#VALUE!</v>
      </c>
      <c r="I804" s="66">
        <f ca="1">(TODAY()-'2. Inputs'!K804)/365</f>
        <v>124.95616438356164</v>
      </c>
      <c r="J804" s="1" t="str">
        <f>IF(ISBLANK('2. Inputs'!K804),"n/a",IF(I804&lt;=5,"5 or less",IF(AND(I804&gt;5,I804&lt;=10),"&gt; 5 and &lt;= 10",IF(AND(I804&gt;10,I804&lt;=15),"&gt; 10 and &lt;=15",IF(I804&gt;15,"More than 15","")))))</f>
        <v>n/a</v>
      </c>
      <c r="K804" s="68"/>
      <c r="L804" s="68"/>
    </row>
    <row r="805" spans="1:12" x14ac:dyDescent="0.35">
      <c r="A805" s="1">
        <f>'2. Inputs'!A805</f>
        <v>0</v>
      </c>
      <c r="B805" s="1">
        <f>IF('3. Results'!$C$4="Yes",'2. Inputs'!B805,IF(D805="Yes","",'2. Inputs'!B805))</f>
        <v>0</v>
      </c>
      <c r="C805" s="61" t="b">
        <f t="shared" si="12"/>
        <v>0</v>
      </c>
      <c r="D805" s="61">
        <f>'2. Inputs'!L805</f>
        <v>0</v>
      </c>
      <c r="E805" s="67" t="e">
        <f>IF('2. Inputs'!E805="Hourly rate",'2. Inputs'!H805,'2. Inputs'!G805/52/'2. Inputs'!F805)</f>
        <v>#DIV/0!</v>
      </c>
      <c r="F805" s="63" t="str">
        <f>IF(AND('2. Inputs'!G805=0,'2. Inputs'!H805=0),"",IF('2. Inputs'!E805&lt;&gt;"Hourly rate",'2. Inputs'!G805/('2. Inputs'!F805/'2. Inputs'!$B$3),'2. Inputs'!H805*'2. Inputs'!$B$3*52))</f>
        <v/>
      </c>
      <c r="G805" s="63">
        <f>'2. Inputs'!I805+'2. Inputs'!J805</f>
        <v>0</v>
      </c>
      <c r="H805" s="65" t="e">
        <f>IF('2. Inputs'!D805&gt;0,'2. Inputs'!D805,Calculations!G805+Calculations!F805)</f>
        <v>#VALUE!</v>
      </c>
      <c r="I805" s="66">
        <f ca="1">(TODAY()-'2. Inputs'!K805)/365</f>
        <v>124.95616438356164</v>
      </c>
      <c r="J805" s="1" t="str">
        <f>IF(ISBLANK('2. Inputs'!K805),"n/a",IF(I805&lt;=5,"5 or less",IF(AND(I805&gt;5,I805&lt;=10),"&gt; 5 and &lt;= 10",IF(AND(I805&gt;10,I805&lt;=15),"&gt; 10 and &lt;=15",IF(I805&gt;15,"More than 15","")))))</f>
        <v>n/a</v>
      </c>
      <c r="K805" s="68"/>
      <c r="L805" s="68"/>
    </row>
    <row r="806" spans="1:12" x14ac:dyDescent="0.35">
      <c r="A806" s="1">
        <f>'2. Inputs'!A806</f>
        <v>0</v>
      </c>
      <c r="B806" s="1">
        <f>IF('3. Results'!$C$4="Yes",'2. Inputs'!B806,IF(D806="Yes","",'2. Inputs'!B806))</f>
        <v>0</v>
      </c>
      <c r="C806" s="61" t="b">
        <f t="shared" si="12"/>
        <v>0</v>
      </c>
      <c r="D806" s="61">
        <f>'2. Inputs'!L806</f>
        <v>0</v>
      </c>
      <c r="E806" s="67" t="e">
        <f>IF('2. Inputs'!E806="Hourly rate",'2. Inputs'!H806,'2. Inputs'!G806/52/'2. Inputs'!F806)</f>
        <v>#DIV/0!</v>
      </c>
      <c r="F806" s="63" t="str">
        <f>IF(AND('2. Inputs'!G806=0,'2. Inputs'!H806=0),"",IF('2. Inputs'!E806&lt;&gt;"Hourly rate",'2. Inputs'!G806/('2. Inputs'!F806/'2. Inputs'!$B$3),'2. Inputs'!H806*'2. Inputs'!$B$3*52))</f>
        <v/>
      </c>
      <c r="G806" s="63">
        <f>'2. Inputs'!I806+'2. Inputs'!J806</f>
        <v>0</v>
      </c>
      <c r="H806" s="65" t="e">
        <f>IF('2. Inputs'!D806&gt;0,'2. Inputs'!D806,Calculations!G806+Calculations!F806)</f>
        <v>#VALUE!</v>
      </c>
      <c r="I806" s="66">
        <f ca="1">(TODAY()-'2. Inputs'!K806)/365</f>
        <v>124.95616438356164</v>
      </c>
      <c r="J806" s="1" t="str">
        <f>IF(ISBLANK('2. Inputs'!K806),"n/a",IF(I806&lt;=5,"5 or less",IF(AND(I806&gt;5,I806&lt;=10),"&gt; 5 and &lt;= 10",IF(AND(I806&gt;10,I806&lt;=15),"&gt; 10 and &lt;=15",IF(I806&gt;15,"More than 15","")))))</f>
        <v>n/a</v>
      </c>
      <c r="K806" s="68"/>
      <c r="L806" s="68"/>
    </row>
    <row r="807" spans="1:12" x14ac:dyDescent="0.35">
      <c r="A807" s="1">
        <f>'2. Inputs'!A807</f>
        <v>0</v>
      </c>
      <c r="B807" s="1">
        <f>IF('3. Results'!$C$4="Yes",'2. Inputs'!B807,IF(D807="Yes","",'2. Inputs'!B807))</f>
        <v>0</v>
      </c>
      <c r="C807" s="61" t="b">
        <f t="shared" si="12"/>
        <v>0</v>
      </c>
      <c r="D807" s="61">
        <f>'2. Inputs'!L807</f>
        <v>0</v>
      </c>
      <c r="E807" s="67" t="e">
        <f>IF('2. Inputs'!E807="Hourly rate",'2. Inputs'!H807,'2. Inputs'!G807/52/'2. Inputs'!F807)</f>
        <v>#DIV/0!</v>
      </c>
      <c r="F807" s="63" t="str">
        <f>IF(AND('2. Inputs'!G807=0,'2. Inputs'!H807=0),"",IF('2. Inputs'!E807&lt;&gt;"Hourly rate",'2. Inputs'!G807/('2. Inputs'!F807/'2. Inputs'!$B$3),'2. Inputs'!H807*'2. Inputs'!$B$3*52))</f>
        <v/>
      </c>
      <c r="G807" s="63">
        <f>'2. Inputs'!I807+'2. Inputs'!J807</f>
        <v>0</v>
      </c>
      <c r="H807" s="65" t="e">
        <f>IF('2. Inputs'!D807&gt;0,'2. Inputs'!D807,Calculations!G807+Calculations!F807)</f>
        <v>#VALUE!</v>
      </c>
      <c r="I807" s="66">
        <f ca="1">(TODAY()-'2. Inputs'!K807)/365</f>
        <v>124.95616438356164</v>
      </c>
      <c r="J807" s="1" t="str">
        <f>IF(ISBLANK('2. Inputs'!K807),"n/a",IF(I807&lt;=5,"5 or less",IF(AND(I807&gt;5,I807&lt;=10),"&gt; 5 and &lt;= 10",IF(AND(I807&gt;10,I807&lt;=15),"&gt; 10 and &lt;=15",IF(I807&gt;15,"More than 15","")))))</f>
        <v>n/a</v>
      </c>
      <c r="K807" s="68"/>
      <c r="L807" s="68"/>
    </row>
    <row r="808" spans="1:12" x14ac:dyDescent="0.35">
      <c r="A808" s="1">
        <f>'2. Inputs'!A808</f>
        <v>0</v>
      </c>
      <c r="B808" s="1">
        <f>IF('3. Results'!$C$4="Yes",'2. Inputs'!B808,IF(D808="Yes","",'2. Inputs'!B808))</f>
        <v>0</v>
      </c>
      <c r="C808" s="61" t="b">
        <f t="shared" si="12"/>
        <v>0</v>
      </c>
      <c r="D808" s="61">
        <f>'2. Inputs'!L808</f>
        <v>0</v>
      </c>
      <c r="E808" s="67" t="e">
        <f>IF('2. Inputs'!E808="Hourly rate",'2. Inputs'!H808,'2. Inputs'!G808/52/'2. Inputs'!F808)</f>
        <v>#DIV/0!</v>
      </c>
      <c r="F808" s="63" t="str">
        <f>IF(AND('2. Inputs'!G808=0,'2. Inputs'!H808=0),"",IF('2. Inputs'!E808&lt;&gt;"Hourly rate",'2. Inputs'!G808/('2. Inputs'!F808/'2. Inputs'!$B$3),'2. Inputs'!H808*'2. Inputs'!$B$3*52))</f>
        <v/>
      </c>
      <c r="G808" s="63">
        <f>'2. Inputs'!I808+'2. Inputs'!J808</f>
        <v>0</v>
      </c>
      <c r="H808" s="65" t="e">
        <f>IF('2. Inputs'!D808&gt;0,'2. Inputs'!D808,Calculations!G808+Calculations!F808)</f>
        <v>#VALUE!</v>
      </c>
      <c r="I808" s="66">
        <f ca="1">(TODAY()-'2. Inputs'!K808)/365</f>
        <v>124.95616438356164</v>
      </c>
      <c r="J808" s="1" t="str">
        <f>IF(ISBLANK('2. Inputs'!K808),"n/a",IF(I808&lt;=5,"5 or less",IF(AND(I808&gt;5,I808&lt;=10),"&gt; 5 and &lt;= 10",IF(AND(I808&gt;10,I808&lt;=15),"&gt; 10 and &lt;=15",IF(I808&gt;15,"More than 15","")))))</f>
        <v>n/a</v>
      </c>
      <c r="K808" s="68"/>
      <c r="L808" s="68"/>
    </row>
    <row r="809" spans="1:12" x14ac:dyDescent="0.35">
      <c r="A809" s="1">
        <f>'2. Inputs'!A809</f>
        <v>0</v>
      </c>
      <c r="B809" s="1">
        <f>IF('3. Results'!$C$4="Yes",'2. Inputs'!B809,IF(D809="Yes","",'2. Inputs'!B809))</f>
        <v>0</v>
      </c>
      <c r="C809" s="61" t="b">
        <f t="shared" si="12"/>
        <v>0</v>
      </c>
      <c r="D809" s="61">
        <f>'2. Inputs'!L809</f>
        <v>0</v>
      </c>
      <c r="E809" s="67" t="e">
        <f>IF('2. Inputs'!E809="Hourly rate",'2. Inputs'!H809,'2. Inputs'!G809/52/'2. Inputs'!F809)</f>
        <v>#DIV/0!</v>
      </c>
      <c r="F809" s="63" t="str">
        <f>IF(AND('2. Inputs'!G809=0,'2. Inputs'!H809=0),"",IF('2. Inputs'!E809&lt;&gt;"Hourly rate",'2. Inputs'!G809/('2. Inputs'!F809/'2. Inputs'!$B$3),'2. Inputs'!H809*'2. Inputs'!$B$3*52))</f>
        <v/>
      </c>
      <c r="G809" s="63">
        <f>'2. Inputs'!I809+'2. Inputs'!J809</f>
        <v>0</v>
      </c>
      <c r="H809" s="65" t="e">
        <f>IF('2. Inputs'!D809&gt;0,'2. Inputs'!D809,Calculations!G809+Calculations!F809)</f>
        <v>#VALUE!</v>
      </c>
      <c r="I809" s="66">
        <f ca="1">(TODAY()-'2. Inputs'!K809)/365</f>
        <v>124.95616438356164</v>
      </c>
      <c r="J809" s="1" t="str">
        <f>IF(ISBLANK('2. Inputs'!K809),"n/a",IF(I809&lt;=5,"5 or less",IF(AND(I809&gt;5,I809&lt;=10),"&gt; 5 and &lt;= 10",IF(AND(I809&gt;10,I809&lt;=15),"&gt; 10 and &lt;=15",IF(I809&gt;15,"More than 15","")))))</f>
        <v>n/a</v>
      </c>
      <c r="K809" s="68"/>
      <c r="L809" s="68"/>
    </row>
    <row r="810" spans="1:12" x14ac:dyDescent="0.35">
      <c r="A810" s="1">
        <f>'2. Inputs'!A810</f>
        <v>0</v>
      </c>
      <c r="B810" s="1">
        <f>IF('3. Results'!$C$4="Yes",'2. Inputs'!B810,IF(D810="Yes","",'2. Inputs'!B810))</f>
        <v>0</v>
      </c>
      <c r="C810" s="61" t="b">
        <f t="shared" si="12"/>
        <v>0</v>
      </c>
      <c r="D810" s="61">
        <f>'2. Inputs'!L810</f>
        <v>0</v>
      </c>
      <c r="E810" s="67" t="e">
        <f>IF('2. Inputs'!E810="Hourly rate",'2. Inputs'!H810,'2. Inputs'!G810/52/'2. Inputs'!F810)</f>
        <v>#DIV/0!</v>
      </c>
      <c r="F810" s="63" t="str">
        <f>IF(AND('2. Inputs'!G810=0,'2. Inputs'!H810=0),"",IF('2. Inputs'!E810&lt;&gt;"Hourly rate",'2. Inputs'!G810/('2. Inputs'!F810/'2. Inputs'!$B$3),'2. Inputs'!H810*'2. Inputs'!$B$3*52))</f>
        <v/>
      </c>
      <c r="G810" s="63">
        <f>'2. Inputs'!I810+'2. Inputs'!J810</f>
        <v>0</v>
      </c>
      <c r="H810" s="65" t="e">
        <f>IF('2. Inputs'!D810&gt;0,'2. Inputs'!D810,Calculations!G810+Calculations!F810)</f>
        <v>#VALUE!</v>
      </c>
      <c r="I810" s="66">
        <f ca="1">(TODAY()-'2. Inputs'!K810)/365</f>
        <v>124.95616438356164</v>
      </c>
      <c r="J810" s="1" t="str">
        <f>IF(ISBLANK('2. Inputs'!K810),"n/a",IF(I810&lt;=5,"5 or less",IF(AND(I810&gt;5,I810&lt;=10),"&gt; 5 and &lt;= 10",IF(AND(I810&gt;10,I810&lt;=15),"&gt; 10 and &lt;=15",IF(I810&gt;15,"More than 15","")))))</f>
        <v>n/a</v>
      </c>
      <c r="K810" s="68"/>
      <c r="L810" s="68"/>
    </row>
    <row r="811" spans="1:12" x14ac:dyDescent="0.35">
      <c r="A811" s="1">
        <f>'2. Inputs'!A811</f>
        <v>0</v>
      </c>
      <c r="B811" s="1">
        <f>IF('3. Results'!$C$4="Yes",'2. Inputs'!B811,IF(D811="Yes","",'2. Inputs'!B811))</f>
        <v>0</v>
      </c>
      <c r="C811" s="61" t="b">
        <f t="shared" si="12"/>
        <v>0</v>
      </c>
      <c r="D811" s="61">
        <f>'2. Inputs'!L811</f>
        <v>0</v>
      </c>
      <c r="E811" s="67" t="e">
        <f>IF('2. Inputs'!E811="Hourly rate",'2. Inputs'!H811,'2. Inputs'!G811/52/'2. Inputs'!F811)</f>
        <v>#DIV/0!</v>
      </c>
      <c r="F811" s="63" t="str">
        <f>IF(AND('2. Inputs'!G811=0,'2. Inputs'!H811=0),"",IF('2. Inputs'!E811&lt;&gt;"Hourly rate",'2. Inputs'!G811/('2. Inputs'!F811/'2. Inputs'!$B$3),'2. Inputs'!H811*'2. Inputs'!$B$3*52))</f>
        <v/>
      </c>
      <c r="G811" s="63">
        <f>'2. Inputs'!I811+'2. Inputs'!J811</f>
        <v>0</v>
      </c>
      <c r="H811" s="65" t="e">
        <f>IF('2. Inputs'!D811&gt;0,'2. Inputs'!D811,Calculations!G811+Calculations!F811)</f>
        <v>#VALUE!</v>
      </c>
      <c r="I811" s="66">
        <f ca="1">(TODAY()-'2. Inputs'!K811)/365</f>
        <v>124.95616438356164</v>
      </c>
      <c r="J811" s="1" t="str">
        <f>IF(ISBLANK('2. Inputs'!K811),"n/a",IF(I811&lt;=5,"5 or less",IF(AND(I811&gt;5,I811&lt;=10),"&gt; 5 and &lt;= 10",IF(AND(I811&gt;10,I811&lt;=15),"&gt; 10 and &lt;=15",IF(I811&gt;15,"More than 15","")))))</f>
        <v>n/a</v>
      </c>
      <c r="K811" s="68"/>
      <c r="L811" s="68"/>
    </row>
    <row r="812" spans="1:12" x14ac:dyDescent="0.35">
      <c r="A812" s="1">
        <f>'2. Inputs'!A812</f>
        <v>0</v>
      </c>
      <c r="B812" s="1">
        <f>IF('3. Results'!$C$4="Yes",'2. Inputs'!B812,IF(D812="Yes","",'2. Inputs'!B812))</f>
        <v>0</v>
      </c>
      <c r="C812" s="61" t="b">
        <f t="shared" si="12"/>
        <v>0</v>
      </c>
      <c r="D812" s="61">
        <f>'2. Inputs'!L812</f>
        <v>0</v>
      </c>
      <c r="E812" s="67" t="e">
        <f>IF('2. Inputs'!E812="Hourly rate",'2. Inputs'!H812,'2. Inputs'!G812/52/'2. Inputs'!F812)</f>
        <v>#DIV/0!</v>
      </c>
      <c r="F812" s="63" t="str">
        <f>IF(AND('2. Inputs'!G812=0,'2. Inputs'!H812=0),"",IF('2. Inputs'!E812&lt;&gt;"Hourly rate",'2. Inputs'!G812/('2. Inputs'!F812/'2. Inputs'!$B$3),'2. Inputs'!H812*'2. Inputs'!$B$3*52))</f>
        <v/>
      </c>
      <c r="G812" s="63">
        <f>'2. Inputs'!I812+'2. Inputs'!J812</f>
        <v>0</v>
      </c>
      <c r="H812" s="65" t="e">
        <f>IF('2. Inputs'!D812&gt;0,'2. Inputs'!D812,Calculations!G812+Calculations!F812)</f>
        <v>#VALUE!</v>
      </c>
      <c r="I812" s="66">
        <f ca="1">(TODAY()-'2. Inputs'!K812)/365</f>
        <v>124.95616438356164</v>
      </c>
      <c r="J812" s="1" t="str">
        <f>IF(ISBLANK('2. Inputs'!K812),"n/a",IF(I812&lt;=5,"5 or less",IF(AND(I812&gt;5,I812&lt;=10),"&gt; 5 and &lt;= 10",IF(AND(I812&gt;10,I812&lt;=15),"&gt; 10 and &lt;=15",IF(I812&gt;15,"More than 15","")))))</f>
        <v>n/a</v>
      </c>
      <c r="K812" s="68"/>
      <c r="L812" s="68"/>
    </row>
    <row r="813" spans="1:12" x14ac:dyDescent="0.35">
      <c r="A813" s="1">
        <f>'2. Inputs'!A813</f>
        <v>0</v>
      </c>
      <c r="B813" s="1">
        <f>IF('3. Results'!$C$4="Yes",'2. Inputs'!B813,IF(D813="Yes","",'2. Inputs'!B813))</f>
        <v>0</v>
      </c>
      <c r="C813" s="61" t="b">
        <f t="shared" si="12"/>
        <v>0</v>
      </c>
      <c r="D813" s="61">
        <f>'2. Inputs'!L813</f>
        <v>0</v>
      </c>
      <c r="E813" s="67" t="e">
        <f>IF('2. Inputs'!E813="Hourly rate",'2. Inputs'!H813,'2. Inputs'!G813/52/'2. Inputs'!F813)</f>
        <v>#DIV/0!</v>
      </c>
      <c r="F813" s="63" t="str">
        <f>IF(AND('2. Inputs'!G813=0,'2. Inputs'!H813=0),"",IF('2. Inputs'!E813&lt;&gt;"Hourly rate",'2. Inputs'!G813/('2. Inputs'!F813/'2. Inputs'!$B$3),'2. Inputs'!H813*'2. Inputs'!$B$3*52))</f>
        <v/>
      </c>
      <c r="G813" s="63">
        <f>'2. Inputs'!I813+'2. Inputs'!J813</f>
        <v>0</v>
      </c>
      <c r="H813" s="65" t="e">
        <f>IF('2. Inputs'!D813&gt;0,'2. Inputs'!D813,Calculations!G813+Calculations!F813)</f>
        <v>#VALUE!</v>
      </c>
      <c r="I813" s="66">
        <f ca="1">(TODAY()-'2. Inputs'!K813)/365</f>
        <v>124.95616438356164</v>
      </c>
      <c r="J813" s="1" t="str">
        <f>IF(ISBLANK('2. Inputs'!K813),"n/a",IF(I813&lt;=5,"5 or less",IF(AND(I813&gt;5,I813&lt;=10),"&gt; 5 and &lt;= 10",IF(AND(I813&gt;10,I813&lt;=15),"&gt; 10 and &lt;=15",IF(I813&gt;15,"More than 15","")))))</f>
        <v>n/a</v>
      </c>
      <c r="K813" s="68"/>
      <c r="L813" s="68"/>
    </row>
    <row r="814" spans="1:12" x14ac:dyDescent="0.35">
      <c r="A814" s="1">
        <f>'2. Inputs'!A814</f>
        <v>0</v>
      </c>
      <c r="B814" s="1">
        <f>IF('3. Results'!$C$4="Yes",'2. Inputs'!B814,IF(D814="Yes","",'2. Inputs'!B814))</f>
        <v>0</v>
      </c>
      <c r="C814" s="61" t="b">
        <f t="shared" si="12"/>
        <v>0</v>
      </c>
      <c r="D814" s="61">
        <f>'2. Inputs'!L814</f>
        <v>0</v>
      </c>
      <c r="E814" s="67" t="e">
        <f>IF('2. Inputs'!E814="Hourly rate",'2. Inputs'!H814,'2. Inputs'!G814/52/'2. Inputs'!F814)</f>
        <v>#DIV/0!</v>
      </c>
      <c r="F814" s="63" t="str">
        <f>IF(AND('2. Inputs'!G814=0,'2. Inputs'!H814=0),"",IF('2. Inputs'!E814&lt;&gt;"Hourly rate",'2. Inputs'!G814/('2. Inputs'!F814/'2. Inputs'!$B$3),'2. Inputs'!H814*'2. Inputs'!$B$3*52))</f>
        <v/>
      </c>
      <c r="G814" s="63">
        <f>'2. Inputs'!I814+'2. Inputs'!J814</f>
        <v>0</v>
      </c>
      <c r="H814" s="65" t="e">
        <f>IF('2. Inputs'!D814&gt;0,'2. Inputs'!D814,Calculations!G814+Calculations!F814)</f>
        <v>#VALUE!</v>
      </c>
      <c r="I814" s="66">
        <f ca="1">(TODAY()-'2. Inputs'!K814)/365</f>
        <v>124.95616438356164</v>
      </c>
      <c r="J814" s="1" t="str">
        <f>IF(ISBLANK('2. Inputs'!K814),"n/a",IF(I814&lt;=5,"5 or less",IF(AND(I814&gt;5,I814&lt;=10),"&gt; 5 and &lt;= 10",IF(AND(I814&gt;10,I814&lt;=15),"&gt; 10 and &lt;=15",IF(I814&gt;15,"More than 15","")))))</f>
        <v>n/a</v>
      </c>
      <c r="K814" s="68"/>
      <c r="L814" s="68"/>
    </row>
    <row r="815" spans="1:12" x14ac:dyDescent="0.35">
      <c r="A815" s="1">
        <f>'2. Inputs'!A815</f>
        <v>0</v>
      </c>
      <c r="B815" s="1">
        <f>IF('3. Results'!$C$4="Yes",'2. Inputs'!B815,IF(D815="Yes","",'2. Inputs'!B815))</f>
        <v>0</v>
      </c>
      <c r="C815" s="61" t="b">
        <f t="shared" si="12"/>
        <v>0</v>
      </c>
      <c r="D815" s="61">
        <f>'2. Inputs'!L815</f>
        <v>0</v>
      </c>
      <c r="E815" s="67" t="e">
        <f>IF('2. Inputs'!E815="Hourly rate",'2. Inputs'!H815,'2. Inputs'!G815/52/'2. Inputs'!F815)</f>
        <v>#DIV/0!</v>
      </c>
      <c r="F815" s="63" t="str">
        <f>IF(AND('2. Inputs'!G815=0,'2. Inputs'!H815=0),"",IF('2. Inputs'!E815&lt;&gt;"Hourly rate",'2. Inputs'!G815/('2. Inputs'!F815/'2. Inputs'!$B$3),'2. Inputs'!H815*'2. Inputs'!$B$3*52))</f>
        <v/>
      </c>
      <c r="G815" s="63">
        <f>'2. Inputs'!I815+'2. Inputs'!J815</f>
        <v>0</v>
      </c>
      <c r="H815" s="65" t="e">
        <f>IF('2. Inputs'!D815&gt;0,'2. Inputs'!D815,Calculations!G815+Calculations!F815)</f>
        <v>#VALUE!</v>
      </c>
      <c r="I815" s="66">
        <f ca="1">(TODAY()-'2. Inputs'!K815)/365</f>
        <v>124.95616438356164</v>
      </c>
      <c r="J815" s="1" t="str">
        <f>IF(ISBLANK('2. Inputs'!K815),"n/a",IF(I815&lt;=5,"5 or less",IF(AND(I815&gt;5,I815&lt;=10),"&gt; 5 and &lt;= 10",IF(AND(I815&gt;10,I815&lt;=15),"&gt; 10 and &lt;=15",IF(I815&gt;15,"More than 15","")))))</f>
        <v>n/a</v>
      </c>
      <c r="K815" s="68"/>
      <c r="L815" s="68"/>
    </row>
    <row r="816" spans="1:12" x14ac:dyDescent="0.35">
      <c r="A816" s="1">
        <f>'2. Inputs'!A816</f>
        <v>0</v>
      </c>
      <c r="B816" s="1">
        <f>IF('3. Results'!$C$4="Yes",'2. Inputs'!B816,IF(D816="Yes","",'2. Inputs'!B816))</f>
        <v>0</v>
      </c>
      <c r="C816" s="61" t="b">
        <f t="shared" si="12"/>
        <v>0</v>
      </c>
      <c r="D816" s="61">
        <f>'2. Inputs'!L816</f>
        <v>0</v>
      </c>
      <c r="E816" s="67" t="e">
        <f>IF('2. Inputs'!E816="Hourly rate",'2. Inputs'!H816,'2. Inputs'!G816/52/'2. Inputs'!F816)</f>
        <v>#DIV/0!</v>
      </c>
      <c r="F816" s="63" t="str">
        <f>IF(AND('2. Inputs'!G816=0,'2. Inputs'!H816=0),"",IF('2. Inputs'!E816&lt;&gt;"Hourly rate",'2. Inputs'!G816/('2. Inputs'!F816/'2. Inputs'!$B$3),'2. Inputs'!H816*'2. Inputs'!$B$3*52))</f>
        <v/>
      </c>
      <c r="G816" s="63">
        <f>'2. Inputs'!I816+'2. Inputs'!J816</f>
        <v>0</v>
      </c>
      <c r="H816" s="65" t="e">
        <f>IF('2. Inputs'!D816&gt;0,'2. Inputs'!D816,Calculations!G816+Calculations!F816)</f>
        <v>#VALUE!</v>
      </c>
      <c r="I816" s="66">
        <f ca="1">(TODAY()-'2. Inputs'!K816)/365</f>
        <v>124.95616438356164</v>
      </c>
      <c r="J816" s="1" t="str">
        <f>IF(ISBLANK('2. Inputs'!K816),"n/a",IF(I816&lt;=5,"5 or less",IF(AND(I816&gt;5,I816&lt;=10),"&gt; 5 and &lt;= 10",IF(AND(I816&gt;10,I816&lt;=15),"&gt; 10 and &lt;=15",IF(I816&gt;15,"More than 15","")))))</f>
        <v>n/a</v>
      </c>
      <c r="K816" s="68"/>
      <c r="L816" s="68"/>
    </row>
    <row r="817" spans="1:12" x14ac:dyDescent="0.35">
      <c r="A817" s="1">
        <f>'2. Inputs'!A817</f>
        <v>0</v>
      </c>
      <c r="B817" s="1">
        <f>IF('3. Results'!$C$4="Yes",'2. Inputs'!B817,IF(D817="Yes","",'2. Inputs'!B817))</f>
        <v>0</v>
      </c>
      <c r="C817" s="61" t="b">
        <f t="shared" si="12"/>
        <v>0</v>
      </c>
      <c r="D817" s="61">
        <f>'2. Inputs'!L817</f>
        <v>0</v>
      </c>
      <c r="E817" s="67" t="e">
        <f>IF('2. Inputs'!E817="Hourly rate",'2. Inputs'!H817,'2. Inputs'!G817/52/'2. Inputs'!F817)</f>
        <v>#DIV/0!</v>
      </c>
      <c r="F817" s="63" t="str">
        <f>IF(AND('2. Inputs'!G817=0,'2. Inputs'!H817=0),"",IF('2. Inputs'!E817&lt;&gt;"Hourly rate",'2. Inputs'!G817/('2. Inputs'!F817/'2. Inputs'!$B$3),'2. Inputs'!H817*'2. Inputs'!$B$3*52))</f>
        <v/>
      </c>
      <c r="G817" s="63">
        <f>'2. Inputs'!I817+'2. Inputs'!J817</f>
        <v>0</v>
      </c>
      <c r="H817" s="65" t="e">
        <f>IF('2. Inputs'!D817&gt;0,'2. Inputs'!D817,Calculations!G817+Calculations!F817)</f>
        <v>#VALUE!</v>
      </c>
      <c r="I817" s="66">
        <f ca="1">(TODAY()-'2. Inputs'!K817)/365</f>
        <v>124.95616438356164</v>
      </c>
      <c r="J817" s="1" t="str">
        <f>IF(ISBLANK('2. Inputs'!K817),"n/a",IF(I817&lt;=5,"5 or less",IF(AND(I817&gt;5,I817&lt;=10),"&gt; 5 and &lt;= 10",IF(AND(I817&gt;10,I817&lt;=15),"&gt; 10 and &lt;=15",IF(I817&gt;15,"More than 15","")))))</f>
        <v>n/a</v>
      </c>
      <c r="K817" s="68"/>
      <c r="L817" s="68"/>
    </row>
    <row r="818" spans="1:12" x14ac:dyDescent="0.35">
      <c r="A818" s="1">
        <f>'2. Inputs'!A818</f>
        <v>0</v>
      </c>
      <c r="B818" s="1">
        <f>IF('3. Results'!$C$4="Yes",'2. Inputs'!B818,IF(D818="Yes","",'2. Inputs'!B818))</f>
        <v>0</v>
      </c>
      <c r="C818" s="61" t="b">
        <f t="shared" si="12"/>
        <v>0</v>
      </c>
      <c r="D818" s="61">
        <f>'2. Inputs'!L818</f>
        <v>0</v>
      </c>
      <c r="E818" s="67" t="e">
        <f>IF('2. Inputs'!E818="Hourly rate",'2. Inputs'!H818,'2. Inputs'!G818/52/'2. Inputs'!F818)</f>
        <v>#DIV/0!</v>
      </c>
      <c r="F818" s="63" t="str">
        <f>IF(AND('2. Inputs'!G818=0,'2. Inputs'!H818=0),"",IF('2. Inputs'!E818&lt;&gt;"Hourly rate",'2. Inputs'!G818/('2. Inputs'!F818/'2. Inputs'!$B$3),'2. Inputs'!H818*'2. Inputs'!$B$3*52))</f>
        <v/>
      </c>
      <c r="G818" s="63">
        <f>'2. Inputs'!I818+'2. Inputs'!J818</f>
        <v>0</v>
      </c>
      <c r="H818" s="65" t="e">
        <f>IF('2. Inputs'!D818&gt;0,'2. Inputs'!D818,Calculations!G818+Calculations!F818)</f>
        <v>#VALUE!</v>
      </c>
      <c r="I818" s="66">
        <f ca="1">(TODAY()-'2. Inputs'!K818)/365</f>
        <v>124.95616438356164</v>
      </c>
      <c r="J818" s="1" t="str">
        <f>IF(ISBLANK('2. Inputs'!K818),"n/a",IF(I818&lt;=5,"5 or less",IF(AND(I818&gt;5,I818&lt;=10),"&gt; 5 and &lt;= 10",IF(AND(I818&gt;10,I818&lt;=15),"&gt; 10 and &lt;=15",IF(I818&gt;15,"More than 15","")))))</f>
        <v>n/a</v>
      </c>
      <c r="K818" s="68"/>
      <c r="L818" s="68"/>
    </row>
    <row r="819" spans="1:12" x14ac:dyDescent="0.35">
      <c r="A819" s="1">
        <f>'2. Inputs'!A819</f>
        <v>0</v>
      </c>
      <c r="B819" s="1">
        <f>IF('3. Results'!$C$4="Yes",'2. Inputs'!B819,IF(D819="Yes","",'2. Inputs'!B819))</f>
        <v>0</v>
      </c>
      <c r="C819" s="61" t="b">
        <f t="shared" si="12"/>
        <v>0</v>
      </c>
      <c r="D819" s="61">
        <f>'2. Inputs'!L819</f>
        <v>0</v>
      </c>
      <c r="E819" s="67" t="e">
        <f>IF('2. Inputs'!E819="Hourly rate",'2. Inputs'!H819,'2. Inputs'!G819/52/'2. Inputs'!F819)</f>
        <v>#DIV/0!</v>
      </c>
      <c r="F819" s="63" t="str">
        <f>IF(AND('2. Inputs'!G819=0,'2. Inputs'!H819=0),"",IF('2. Inputs'!E819&lt;&gt;"Hourly rate",'2. Inputs'!G819/('2. Inputs'!F819/'2. Inputs'!$B$3),'2. Inputs'!H819*'2. Inputs'!$B$3*52))</f>
        <v/>
      </c>
      <c r="G819" s="63">
        <f>'2. Inputs'!I819+'2. Inputs'!J819</f>
        <v>0</v>
      </c>
      <c r="H819" s="65" t="e">
        <f>IF('2. Inputs'!D819&gt;0,'2. Inputs'!D819,Calculations!G819+Calculations!F819)</f>
        <v>#VALUE!</v>
      </c>
      <c r="I819" s="66">
        <f ca="1">(TODAY()-'2. Inputs'!K819)/365</f>
        <v>124.95616438356164</v>
      </c>
      <c r="J819" s="1" t="str">
        <f>IF(ISBLANK('2. Inputs'!K819),"n/a",IF(I819&lt;=5,"5 or less",IF(AND(I819&gt;5,I819&lt;=10),"&gt; 5 and &lt;= 10",IF(AND(I819&gt;10,I819&lt;=15),"&gt; 10 and &lt;=15",IF(I819&gt;15,"More than 15","")))))</f>
        <v>n/a</v>
      </c>
      <c r="K819" s="68"/>
      <c r="L819" s="68"/>
    </row>
    <row r="820" spans="1:12" x14ac:dyDescent="0.35">
      <c r="A820" s="1">
        <f>'2. Inputs'!A820</f>
        <v>0</v>
      </c>
      <c r="B820" s="1">
        <f>IF('3. Results'!$C$4="Yes",'2. Inputs'!B820,IF(D820="Yes","",'2. Inputs'!B820))</f>
        <v>0</v>
      </c>
      <c r="C820" s="61" t="b">
        <f t="shared" si="12"/>
        <v>0</v>
      </c>
      <c r="D820" s="61">
        <f>'2. Inputs'!L820</f>
        <v>0</v>
      </c>
      <c r="E820" s="67" t="e">
        <f>IF('2. Inputs'!E820="Hourly rate",'2. Inputs'!H820,'2. Inputs'!G820/52/'2. Inputs'!F820)</f>
        <v>#DIV/0!</v>
      </c>
      <c r="F820" s="63" t="str">
        <f>IF(AND('2. Inputs'!G820=0,'2. Inputs'!H820=0),"",IF('2. Inputs'!E820&lt;&gt;"Hourly rate",'2. Inputs'!G820/('2. Inputs'!F820/'2. Inputs'!$B$3),'2. Inputs'!H820*'2. Inputs'!$B$3*52))</f>
        <v/>
      </c>
      <c r="G820" s="63">
        <f>'2. Inputs'!I820+'2. Inputs'!J820</f>
        <v>0</v>
      </c>
      <c r="H820" s="65" t="e">
        <f>IF('2. Inputs'!D820&gt;0,'2. Inputs'!D820,Calculations!G820+Calculations!F820)</f>
        <v>#VALUE!</v>
      </c>
      <c r="I820" s="66">
        <f ca="1">(TODAY()-'2. Inputs'!K820)/365</f>
        <v>124.95616438356164</v>
      </c>
      <c r="J820" s="1" t="str">
        <f>IF(ISBLANK('2. Inputs'!K820),"n/a",IF(I820&lt;=5,"5 or less",IF(AND(I820&gt;5,I820&lt;=10),"&gt; 5 and &lt;= 10",IF(AND(I820&gt;10,I820&lt;=15),"&gt; 10 and &lt;=15",IF(I820&gt;15,"More than 15","")))))</f>
        <v>n/a</v>
      </c>
      <c r="K820" s="68"/>
      <c r="L820" s="68"/>
    </row>
    <row r="821" spans="1:12" x14ac:dyDescent="0.35">
      <c r="A821" s="1">
        <f>'2. Inputs'!A821</f>
        <v>0</v>
      </c>
      <c r="B821" s="1">
        <f>IF('3. Results'!$C$4="Yes",'2. Inputs'!B821,IF(D821="Yes","",'2. Inputs'!B821))</f>
        <v>0</v>
      </c>
      <c r="C821" s="61" t="b">
        <f t="shared" si="12"/>
        <v>0</v>
      </c>
      <c r="D821" s="61">
        <f>'2. Inputs'!L821</f>
        <v>0</v>
      </c>
      <c r="E821" s="67" t="e">
        <f>IF('2. Inputs'!E821="Hourly rate",'2. Inputs'!H821,'2. Inputs'!G821/52/'2. Inputs'!F821)</f>
        <v>#DIV/0!</v>
      </c>
      <c r="F821" s="63" t="str">
        <f>IF(AND('2. Inputs'!G821=0,'2. Inputs'!H821=0),"",IF('2. Inputs'!E821&lt;&gt;"Hourly rate",'2. Inputs'!G821/('2. Inputs'!F821/'2. Inputs'!$B$3),'2. Inputs'!H821*'2. Inputs'!$B$3*52))</f>
        <v/>
      </c>
      <c r="G821" s="63">
        <f>'2. Inputs'!I821+'2. Inputs'!J821</f>
        <v>0</v>
      </c>
      <c r="H821" s="65" t="e">
        <f>IF('2. Inputs'!D821&gt;0,'2. Inputs'!D821,Calculations!G821+Calculations!F821)</f>
        <v>#VALUE!</v>
      </c>
      <c r="I821" s="66">
        <f ca="1">(TODAY()-'2. Inputs'!K821)/365</f>
        <v>124.95616438356164</v>
      </c>
      <c r="J821" s="1" t="str">
        <f>IF(ISBLANK('2. Inputs'!K821),"n/a",IF(I821&lt;=5,"5 or less",IF(AND(I821&gt;5,I821&lt;=10),"&gt; 5 and &lt;= 10",IF(AND(I821&gt;10,I821&lt;=15),"&gt; 10 and &lt;=15",IF(I821&gt;15,"More than 15","")))))</f>
        <v>n/a</v>
      </c>
      <c r="K821" s="68"/>
      <c r="L821" s="68"/>
    </row>
    <row r="822" spans="1:12" x14ac:dyDescent="0.35">
      <c r="A822" s="1">
        <f>'2. Inputs'!A822</f>
        <v>0</v>
      </c>
      <c r="B822" s="1">
        <f>IF('3. Results'!$C$4="Yes",'2. Inputs'!B822,IF(D822="Yes","",'2. Inputs'!B822))</f>
        <v>0</v>
      </c>
      <c r="C822" s="61" t="b">
        <f t="shared" si="12"/>
        <v>0</v>
      </c>
      <c r="D822" s="61">
        <f>'2. Inputs'!L822</f>
        <v>0</v>
      </c>
      <c r="E822" s="67" t="e">
        <f>IF('2. Inputs'!E822="Hourly rate",'2. Inputs'!H822,'2. Inputs'!G822/52/'2. Inputs'!F822)</f>
        <v>#DIV/0!</v>
      </c>
      <c r="F822" s="63" t="str">
        <f>IF(AND('2. Inputs'!G822=0,'2. Inputs'!H822=0),"",IF('2. Inputs'!E822&lt;&gt;"Hourly rate",'2. Inputs'!G822/('2. Inputs'!F822/'2. Inputs'!$B$3),'2. Inputs'!H822*'2. Inputs'!$B$3*52))</f>
        <v/>
      </c>
      <c r="G822" s="63">
        <f>'2. Inputs'!I822+'2. Inputs'!J822</f>
        <v>0</v>
      </c>
      <c r="H822" s="65" t="e">
        <f>IF('2. Inputs'!D822&gt;0,'2. Inputs'!D822,Calculations!G822+Calculations!F822)</f>
        <v>#VALUE!</v>
      </c>
      <c r="I822" s="66">
        <f ca="1">(TODAY()-'2. Inputs'!K822)/365</f>
        <v>124.95616438356164</v>
      </c>
      <c r="J822" s="1" t="str">
        <f>IF(ISBLANK('2. Inputs'!K822),"n/a",IF(I822&lt;=5,"5 or less",IF(AND(I822&gt;5,I822&lt;=10),"&gt; 5 and &lt;= 10",IF(AND(I822&gt;10,I822&lt;=15),"&gt; 10 and &lt;=15",IF(I822&gt;15,"More than 15","")))))</f>
        <v>n/a</v>
      </c>
      <c r="K822" s="68"/>
      <c r="L822" s="68"/>
    </row>
    <row r="823" spans="1:12" x14ac:dyDescent="0.35">
      <c r="A823" s="1">
        <f>'2. Inputs'!A823</f>
        <v>0</v>
      </c>
      <c r="B823" s="1">
        <f>IF('3. Results'!$C$4="Yes",'2. Inputs'!B823,IF(D823="Yes","",'2. Inputs'!B823))</f>
        <v>0</v>
      </c>
      <c r="C823" s="61" t="b">
        <f t="shared" si="12"/>
        <v>0</v>
      </c>
      <c r="D823" s="61">
        <f>'2. Inputs'!L823</f>
        <v>0</v>
      </c>
      <c r="E823" s="67" t="e">
        <f>IF('2. Inputs'!E823="Hourly rate",'2. Inputs'!H823,'2. Inputs'!G823/52/'2. Inputs'!F823)</f>
        <v>#DIV/0!</v>
      </c>
      <c r="F823" s="63" t="str">
        <f>IF(AND('2. Inputs'!G823=0,'2. Inputs'!H823=0),"",IF('2. Inputs'!E823&lt;&gt;"Hourly rate",'2. Inputs'!G823/('2. Inputs'!F823/'2. Inputs'!$B$3),'2. Inputs'!H823*'2. Inputs'!$B$3*52))</f>
        <v/>
      </c>
      <c r="G823" s="63">
        <f>'2. Inputs'!I823+'2. Inputs'!J823</f>
        <v>0</v>
      </c>
      <c r="H823" s="65" t="e">
        <f>IF('2. Inputs'!D823&gt;0,'2. Inputs'!D823,Calculations!G823+Calculations!F823)</f>
        <v>#VALUE!</v>
      </c>
      <c r="I823" s="66">
        <f ca="1">(TODAY()-'2. Inputs'!K823)/365</f>
        <v>124.95616438356164</v>
      </c>
      <c r="J823" s="1" t="str">
        <f>IF(ISBLANK('2. Inputs'!K823),"n/a",IF(I823&lt;=5,"5 or less",IF(AND(I823&gt;5,I823&lt;=10),"&gt; 5 and &lt;= 10",IF(AND(I823&gt;10,I823&lt;=15),"&gt; 10 and &lt;=15",IF(I823&gt;15,"More than 15","")))))</f>
        <v>n/a</v>
      </c>
      <c r="K823" s="68"/>
      <c r="L823" s="68"/>
    </row>
    <row r="824" spans="1:12" x14ac:dyDescent="0.35">
      <c r="A824" s="1">
        <f>'2. Inputs'!A824</f>
        <v>0</v>
      </c>
      <c r="B824" s="1">
        <f>IF('3. Results'!$C$4="Yes",'2. Inputs'!B824,IF(D824="Yes","",'2. Inputs'!B824))</f>
        <v>0</v>
      </c>
      <c r="C824" s="61" t="b">
        <f t="shared" si="12"/>
        <v>0</v>
      </c>
      <c r="D824" s="61">
        <f>'2. Inputs'!L824</f>
        <v>0</v>
      </c>
      <c r="E824" s="67" t="e">
        <f>IF('2. Inputs'!E824="Hourly rate",'2. Inputs'!H824,'2. Inputs'!G824/52/'2. Inputs'!F824)</f>
        <v>#DIV/0!</v>
      </c>
      <c r="F824" s="63" t="str">
        <f>IF(AND('2. Inputs'!G824=0,'2. Inputs'!H824=0),"",IF('2. Inputs'!E824&lt;&gt;"Hourly rate",'2. Inputs'!G824/('2. Inputs'!F824/'2. Inputs'!$B$3),'2. Inputs'!H824*'2. Inputs'!$B$3*52))</f>
        <v/>
      </c>
      <c r="G824" s="63">
        <f>'2. Inputs'!I824+'2. Inputs'!J824</f>
        <v>0</v>
      </c>
      <c r="H824" s="65" t="e">
        <f>IF('2. Inputs'!D824&gt;0,'2. Inputs'!D824,Calculations!G824+Calculations!F824)</f>
        <v>#VALUE!</v>
      </c>
      <c r="I824" s="66">
        <f ca="1">(TODAY()-'2. Inputs'!K824)/365</f>
        <v>124.95616438356164</v>
      </c>
      <c r="J824" s="1" t="str">
        <f>IF(ISBLANK('2. Inputs'!K824),"n/a",IF(I824&lt;=5,"5 or less",IF(AND(I824&gt;5,I824&lt;=10),"&gt; 5 and &lt;= 10",IF(AND(I824&gt;10,I824&lt;=15),"&gt; 10 and &lt;=15",IF(I824&gt;15,"More than 15","")))))</f>
        <v>n/a</v>
      </c>
      <c r="K824" s="68"/>
      <c r="L824" s="68"/>
    </row>
    <row r="825" spans="1:12" x14ac:dyDescent="0.35">
      <c r="A825" s="1">
        <f>'2. Inputs'!A825</f>
        <v>0</v>
      </c>
      <c r="B825" s="1">
        <f>IF('3. Results'!$C$4="Yes",'2. Inputs'!B825,IF(D825="Yes","",'2. Inputs'!B825))</f>
        <v>0</v>
      </c>
      <c r="C825" s="61" t="b">
        <f t="shared" si="12"/>
        <v>0</v>
      </c>
      <c r="D825" s="61">
        <f>'2. Inputs'!L825</f>
        <v>0</v>
      </c>
      <c r="E825" s="67" t="e">
        <f>IF('2. Inputs'!E825="Hourly rate",'2. Inputs'!H825,'2. Inputs'!G825/52/'2. Inputs'!F825)</f>
        <v>#DIV/0!</v>
      </c>
      <c r="F825" s="63" t="str">
        <f>IF(AND('2. Inputs'!G825=0,'2. Inputs'!H825=0),"",IF('2. Inputs'!E825&lt;&gt;"Hourly rate",'2. Inputs'!G825/('2. Inputs'!F825/'2. Inputs'!$B$3),'2. Inputs'!H825*'2. Inputs'!$B$3*52))</f>
        <v/>
      </c>
      <c r="G825" s="63">
        <f>'2. Inputs'!I825+'2. Inputs'!J825</f>
        <v>0</v>
      </c>
      <c r="H825" s="65" t="e">
        <f>IF('2. Inputs'!D825&gt;0,'2. Inputs'!D825,Calculations!G825+Calculations!F825)</f>
        <v>#VALUE!</v>
      </c>
      <c r="I825" s="66">
        <f ca="1">(TODAY()-'2. Inputs'!K825)/365</f>
        <v>124.95616438356164</v>
      </c>
      <c r="J825" s="1" t="str">
        <f>IF(ISBLANK('2. Inputs'!K825),"n/a",IF(I825&lt;=5,"5 or less",IF(AND(I825&gt;5,I825&lt;=10),"&gt; 5 and &lt;= 10",IF(AND(I825&gt;10,I825&lt;=15),"&gt; 10 and &lt;=15",IF(I825&gt;15,"More than 15","")))))</f>
        <v>n/a</v>
      </c>
      <c r="K825" s="68"/>
      <c r="L825" s="68"/>
    </row>
    <row r="826" spans="1:12" x14ac:dyDescent="0.35">
      <c r="A826" s="1">
        <f>'2. Inputs'!A826</f>
        <v>0</v>
      </c>
      <c r="B826" s="1">
        <f>IF('3. Results'!$C$4="Yes",'2. Inputs'!B826,IF(D826="Yes","",'2. Inputs'!B826))</f>
        <v>0</v>
      </c>
      <c r="C826" s="61" t="b">
        <f t="shared" si="12"/>
        <v>0</v>
      </c>
      <c r="D826" s="61">
        <f>'2. Inputs'!L826</f>
        <v>0</v>
      </c>
      <c r="E826" s="67" t="e">
        <f>IF('2. Inputs'!E826="Hourly rate",'2. Inputs'!H826,'2. Inputs'!G826/52/'2. Inputs'!F826)</f>
        <v>#DIV/0!</v>
      </c>
      <c r="F826" s="63" t="str">
        <f>IF(AND('2. Inputs'!G826=0,'2. Inputs'!H826=0),"",IF('2. Inputs'!E826&lt;&gt;"Hourly rate",'2. Inputs'!G826/('2. Inputs'!F826/'2. Inputs'!$B$3),'2. Inputs'!H826*'2. Inputs'!$B$3*52))</f>
        <v/>
      </c>
      <c r="G826" s="63">
        <f>'2. Inputs'!I826+'2. Inputs'!J826</f>
        <v>0</v>
      </c>
      <c r="H826" s="65" t="e">
        <f>IF('2. Inputs'!D826&gt;0,'2. Inputs'!D826,Calculations!G826+Calculations!F826)</f>
        <v>#VALUE!</v>
      </c>
      <c r="I826" s="66">
        <f ca="1">(TODAY()-'2. Inputs'!K826)/365</f>
        <v>124.95616438356164</v>
      </c>
      <c r="J826" s="1" t="str">
        <f>IF(ISBLANK('2. Inputs'!K826),"n/a",IF(I826&lt;=5,"5 or less",IF(AND(I826&gt;5,I826&lt;=10),"&gt; 5 and &lt;= 10",IF(AND(I826&gt;10,I826&lt;=15),"&gt; 10 and &lt;=15",IF(I826&gt;15,"More than 15","")))))</f>
        <v>n/a</v>
      </c>
      <c r="K826" s="68"/>
      <c r="L826" s="68"/>
    </row>
    <row r="827" spans="1:12" x14ac:dyDescent="0.35">
      <c r="A827" s="1">
        <f>'2. Inputs'!A827</f>
        <v>0</v>
      </c>
      <c r="B827" s="1">
        <f>IF('3. Results'!$C$4="Yes",'2. Inputs'!B827,IF(D827="Yes","",'2. Inputs'!B827))</f>
        <v>0</v>
      </c>
      <c r="C827" s="61" t="b">
        <f t="shared" si="12"/>
        <v>0</v>
      </c>
      <c r="D827" s="61">
        <f>'2. Inputs'!L827</f>
        <v>0</v>
      </c>
      <c r="E827" s="67" t="e">
        <f>IF('2. Inputs'!E827="Hourly rate",'2. Inputs'!H827,'2. Inputs'!G827/52/'2. Inputs'!F827)</f>
        <v>#DIV/0!</v>
      </c>
      <c r="F827" s="63" t="str">
        <f>IF(AND('2. Inputs'!G827=0,'2. Inputs'!H827=0),"",IF('2. Inputs'!E827&lt;&gt;"Hourly rate",'2. Inputs'!G827/('2. Inputs'!F827/'2. Inputs'!$B$3),'2. Inputs'!H827*'2. Inputs'!$B$3*52))</f>
        <v/>
      </c>
      <c r="G827" s="63">
        <f>'2. Inputs'!I827+'2. Inputs'!J827</f>
        <v>0</v>
      </c>
      <c r="H827" s="65" t="e">
        <f>IF('2. Inputs'!D827&gt;0,'2. Inputs'!D827,Calculations!G827+Calculations!F827)</f>
        <v>#VALUE!</v>
      </c>
      <c r="I827" s="66">
        <f ca="1">(TODAY()-'2. Inputs'!K827)/365</f>
        <v>124.95616438356164</v>
      </c>
      <c r="J827" s="1" t="str">
        <f>IF(ISBLANK('2. Inputs'!K827),"n/a",IF(I827&lt;=5,"5 or less",IF(AND(I827&gt;5,I827&lt;=10),"&gt; 5 and &lt;= 10",IF(AND(I827&gt;10,I827&lt;=15),"&gt; 10 and &lt;=15",IF(I827&gt;15,"More than 15","")))))</f>
        <v>n/a</v>
      </c>
      <c r="K827" s="68"/>
      <c r="L827" s="68"/>
    </row>
    <row r="828" spans="1:12" x14ac:dyDescent="0.35">
      <c r="A828" s="1">
        <f>'2. Inputs'!A828</f>
        <v>0</v>
      </c>
      <c r="B828" s="1">
        <f>IF('3. Results'!$C$4="Yes",'2. Inputs'!B828,IF(D828="Yes","",'2. Inputs'!B828))</f>
        <v>0</v>
      </c>
      <c r="C828" s="61" t="b">
        <f t="shared" si="12"/>
        <v>0</v>
      </c>
      <c r="D828" s="61">
        <f>'2. Inputs'!L828</f>
        <v>0</v>
      </c>
      <c r="E828" s="67" t="e">
        <f>IF('2. Inputs'!E828="Hourly rate",'2. Inputs'!H828,'2. Inputs'!G828/52/'2. Inputs'!F828)</f>
        <v>#DIV/0!</v>
      </c>
      <c r="F828" s="63" t="str">
        <f>IF(AND('2. Inputs'!G828=0,'2. Inputs'!H828=0),"",IF('2. Inputs'!E828&lt;&gt;"Hourly rate",'2. Inputs'!G828/('2. Inputs'!F828/'2. Inputs'!$B$3),'2. Inputs'!H828*'2. Inputs'!$B$3*52))</f>
        <v/>
      </c>
      <c r="G828" s="63">
        <f>'2. Inputs'!I828+'2. Inputs'!J828</f>
        <v>0</v>
      </c>
      <c r="H828" s="65" t="e">
        <f>IF('2. Inputs'!D828&gt;0,'2. Inputs'!D828,Calculations!G828+Calculations!F828)</f>
        <v>#VALUE!</v>
      </c>
      <c r="I828" s="66">
        <f ca="1">(TODAY()-'2. Inputs'!K828)/365</f>
        <v>124.95616438356164</v>
      </c>
      <c r="J828" s="1" t="str">
        <f>IF(ISBLANK('2. Inputs'!K828),"n/a",IF(I828&lt;=5,"5 or less",IF(AND(I828&gt;5,I828&lt;=10),"&gt; 5 and &lt;= 10",IF(AND(I828&gt;10,I828&lt;=15),"&gt; 10 and &lt;=15",IF(I828&gt;15,"More than 15","")))))</f>
        <v>n/a</v>
      </c>
      <c r="K828" s="68"/>
      <c r="L828" s="68"/>
    </row>
    <row r="829" spans="1:12" x14ac:dyDescent="0.35">
      <c r="A829" s="1">
        <f>'2. Inputs'!A829</f>
        <v>0</v>
      </c>
      <c r="B829" s="1">
        <f>IF('3. Results'!$C$4="Yes",'2. Inputs'!B829,IF(D829="Yes","",'2. Inputs'!B829))</f>
        <v>0</v>
      </c>
      <c r="C829" s="61" t="b">
        <f t="shared" si="12"/>
        <v>0</v>
      </c>
      <c r="D829" s="61">
        <f>'2. Inputs'!L829</f>
        <v>0</v>
      </c>
      <c r="E829" s="67" t="e">
        <f>IF('2. Inputs'!E829="Hourly rate",'2. Inputs'!H829,'2. Inputs'!G829/52/'2. Inputs'!F829)</f>
        <v>#DIV/0!</v>
      </c>
      <c r="F829" s="63" t="str">
        <f>IF(AND('2. Inputs'!G829=0,'2. Inputs'!H829=0),"",IF('2. Inputs'!E829&lt;&gt;"Hourly rate",'2. Inputs'!G829/('2. Inputs'!F829/'2. Inputs'!$B$3),'2. Inputs'!H829*'2. Inputs'!$B$3*52))</f>
        <v/>
      </c>
      <c r="G829" s="63">
        <f>'2. Inputs'!I829+'2. Inputs'!J829</f>
        <v>0</v>
      </c>
      <c r="H829" s="65" t="e">
        <f>IF('2. Inputs'!D829&gt;0,'2. Inputs'!D829,Calculations!G829+Calculations!F829)</f>
        <v>#VALUE!</v>
      </c>
      <c r="I829" s="66">
        <f ca="1">(TODAY()-'2. Inputs'!K829)/365</f>
        <v>124.95616438356164</v>
      </c>
      <c r="J829" s="1" t="str">
        <f>IF(ISBLANK('2. Inputs'!K829),"n/a",IF(I829&lt;=5,"5 or less",IF(AND(I829&gt;5,I829&lt;=10),"&gt; 5 and &lt;= 10",IF(AND(I829&gt;10,I829&lt;=15),"&gt; 10 and &lt;=15",IF(I829&gt;15,"More than 15","")))))</f>
        <v>n/a</v>
      </c>
      <c r="K829" s="68"/>
      <c r="L829" s="68"/>
    </row>
    <row r="830" spans="1:12" x14ac:dyDescent="0.35">
      <c r="A830" s="1">
        <f>'2. Inputs'!A830</f>
        <v>0</v>
      </c>
      <c r="B830" s="1">
        <f>IF('3. Results'!$C$4="Yes",'2. Inputs'!B830,IF(D830="Yes","",'2. Inputs'!B830))</f>
        <v>0</v>
      </c>
      <c r="C830" s="61" t="b">
        <f t="shared" si="12"/>
        <v>0</v>
      </c>
      <c r="D830" s="61">
        <f>'2. Inputs'!L830</f>
        <v>0</v>
      </c>
      <c r="E830" s="67" t="e">
        <f>IF('2. Inputs'!E830="Hourly rate",'2. Inputs'!H830,'2. Inputs'!G830/52/'2. Inputs'!F830)</f>
        <v>#DIV/0!</v>
      </c>
      <c r="F830" s="63" t="str">
        <f>IF(AND('2. Inputs'!G830=0,'2. Inputs'!H830=0),"",IF('2. Inputs'!E830&lt;&gt;"Hourly rate",'2. Inputs'!G830/('2. Inputs'!F830/'2. Inputs'!$B$3),'2. Inputs'!H830*'2. Inputs'!$B$3*52))</f>
        <v/>
      </c>
      <c r="G830" s="63">
        <f>'2. Inputs'!I830+'2. Inputs'!J830</f>
        <v>0</v>
      </c>
      <c r="H830" s="65" t="e">
        <f>IF('2. Inputs'!D830&gt;0,'2. Inputs'!D830,Calculations!G830+Calculations!F830)</f>
        <v>#VALUE!</v>
      </c>
      <c r="I830" s="66">
        <f ca="1">(TODAY()-'2. Inputs'!K830)/365</f>
        <v>124.95616438356164</v>
      </c>
      <c r="J830" s="1" t="str">
        <f>IF(ISBLANK('2. Inputs'!K830),"n/a",IF(I830&lt;=5,"5 or less",IF(AND(I830&gt;5,I830&lt;=10),"&gt; 5 and &lt;= 10",IF(AND(I830&gt;10,I830&lt;=15),"&gt; 10 and &lt;=15",IF(I830&gt;15,"More than 15","")))))</f>
        <v>n/a</v>
      </c>
      <c r="K830" s="68"/>
      <c r="L830" s="68"/>
    </row>
    <row r="831" spans="1:12" x14ac:dyDescent="0.35">
      <c r="A831" s="1">
        <f>'2. Inputs'!A831</f>
        <v>0</v>
      </c>
      <c r="B831" s="1">
        <f>IF('3. Results'!$C$4="Yes",'2. Inputs'!B831,IF(D831="Yes","",'2. Inputs'!B831))</f>
        <v>0</v>
      </c>
      <c r="C831" s="61" t="b">
        <f t="shared" si="12"/>
        <v>0</v>
      </c>
      <c r="D831" s="61">
        <f>'2. Inputs'!L831</f>
        <v>0</v>
      </c>
      <c r="E831" s="67" t="e">
        <f>IF('2. Inputs'!E831="Hourly rate",'2. Inputs'!H831,'2. Inputs'!G831/52/'2. Inputs'!F831)</f>
        <v>#DIV/0!</v>
      </c>
      <c r="F831" s="63" t="str">
        <f>IF(AND('2. Inputs'!G831=0,'2. Inputs'!H831=0),"",IF('2. Inputs'!E831&lt;&gt;"Hourly rate",'2. Inputs'!G831/('2. Inputs'!F831/'2. Inputs'!$B$3),'2. Inputs'!H831*'2. Inputs'!$B$3*52))</f>
        <v/>
      </c>
      <c r="G831" s="63">
        <f>'2. Inputs'!I831+'2. Inputs'!J831</f>
        <v>0</v>
      </c>
      <c r="H831" s="65" t="e">
        <f>IF('2. Inputs'!D831&gt;0,'2. Inputs'!D831,Calculations!G831+Calculations!F831)</f>
        <v>#VALUE!</v>
      </c>
      <c r="I831" s="66">
        <f ca="1">(TODAY()-'2. Inputs'!K831)/365</f>
        <v>124.95616438356164</v>
      </c>
      <c r="J831" s="1" t="str">
        <f>IF(ISBLANK('2. Inputs'!K831),"n/a",IF(I831&lt;=5,"5 or less",IF(AND(I831&gt;5,I831&lt;=10),"&gt; 5 and &lt;= 10",IF(AND(I831&gt;10,I831&lt;=15),"&gt; 10 and &lt;=15",IF(I831&gt;15,"More than 15","")))))</f>
        <v>n/a</v>
      </c>
      <c r="K831" s="68"/>
      <c r="L831" s="68"/>
    </row>
    <row r="832" spans="1:12" x14ac:dyDescent="0.35">
      <c r="A832" s="1">
        <f>'2. Inputs'!A832</f>
        <v>0</v>
      </c>
      <c r="B832" s="1">
        <f>IF('3. Results'!$C$4="Yes",'2. Inputs'!B832,IF(D832="Yes","",'2. Inputs'!B832))</f>
        <v>0</v>
      </c>
      <c r="C832" s="61" t="b">
        <f t="shared" si="12"/>
        <v>0</v>
      </c>
      <c r="D832" s="61">
        <f>'2. Inputs'!L832</f>
        <v>0</v>
      </c>
      <c r="E832" s="67" t="e">
        <f>IF('2. Inputs'!E832="Hourly rate",'2. Inputs'!H832,'2. Inputs'!G832/52/'2. Inputs'!F832)</f>
        <v>#DIV/0!</v>
      </c>
      <c r="F832" s="63" t="str">
        <f>IF(AND('2. Inputs'!G832=0,'2. Inputs'!H832=0),"",IF('2. Inputs'!E832&lt;&gt;"Hourly rate",'2. Inputs'!G832/('2. Inputs'!F832/'2. Inputs'!$B$3),'2. Inputs'!H832*'2. Inputs'!$B$3*52))</f>
        <v/>
      </c>
      <c r="G832" s="63">
        <f>'2. Inputs'!I832+'2. Inputs'!J832</f>
        <v>0</v>
      </c>
      <c r="H832" s="65" t="e">
        <f>IF('2. Inputs'!D832&gt;0,'2. Inputs'!D832,Calculations!G832+Calculations!F832)</f>
        <v>#VALUE!</v>
      </c>
      <c r="I832" s="66">
        <f ca="1">(TODAY()-'2. Inputs'!K832)/365</f>
        <v>124.95616438356164</v>
      </c>
      <c r="J832" s="1" t="str">
        <f>IF(ISBLANK('2. Inputs'!K832),"n/a",IF(I832&lt;=5,"5 or less",IF(AND(I832&gt;5,I832&lt;=10),"&gt; 5 and &lt;= 10",IF(AND(I832&gt;10,I832&lt;=15),"&gt; 10 and &lt;=15",IF(I832&gt;15,"More than 15","")))))</f>
        <v>n/a</v>
      </c>
      <c r="K832" s="68"/>
      <c r="L832" s="68"/>
    </row>
    <row r="833" spans="1:12" x14ac:dyDescent="0.35">
      <c r="A833" s="1">
        <f>'2. Inputs'!A833</f>
        <v>0</v>
      </c>
      <c r="B833" s="1">
        <f>IF('3. Results'!$C$4="Yes",'2. Inputs'!B833,IF(D833="Yes","",'2. Inputs'!B833))</f>
        <v>0</v>
      </c>
      <c r="C833" s="61" t="b">
        <f t="shared" si="12"/>
        <v>0</v>
      </c>
      <c r="D833" s="61">
        <f>'2. Inputs'!L833</f>
        <v>0</v>
      </c>
      <c r="E833" s="67" t="e">
        <f>IF('2. Inputs'!E833="Hourly rate",'2. Inputs'!H833,'2. Inputs'!G833/52/'2. Inputs'!F833)</f>
        <v>#DIV/0!</v>
      </c>
      <c r="F833" s="63" t="str">
        <f>IF(AND('2. Inputs'!G833=0,'2. Inputs'!H833=0),"",IF('2. Inputs'!E833&lt;&gt;"Hourly rate",'2. Inputs'!G833/('2. Inputs'!F833/'2. Inputs'!$B$3),'2. Inputs'!H833*'2. Inputs'!$B$3*52))</f>
        <v/>
      </c>
      <c r="G833" s="63">
        <f>'2. Inputs'!I833+'2. Inputs'!J833</f>
        <v>0</v>
      </c>
      <c r="H833" s="65" t="e">
        <f>IF('2. Inputs'!D833&gt;0,'2. Inputs'!D833,Calculations!G833+Calculations!F833)</f>
        <v>#VALUE!</v>
      </c>
      <c r="I833" s="66">
        <f ca="1">(TODAY()-'2. Inputs'!K833)/365</f>
        <v>124.95616438356164</v>
      </c>
      <c r="J833" s="1" t="str">
        <f>IF(ISBLANK('2. Inputs'!K833),"n/a",IF(I833&lt;=5,"5 or less",IF(AND(I833&gt;5,I833&lt;=10),"&gt; 5 and &lt;= 10",IF(AND(I833&gt;10,I833&lt;=15),"&gt; 10 and &lt;=15",IF(I833&gt;15,"More than 15","")))))</f>
        <v>n/a</v>
      </c>
      <c r="K833" s="68"/>
      <c r="L833" s="68"/>
    </row>
    <row r="834" spans="1:12" x14ac:dyDescent="0.35">
      <c r="A834" s="1">
        <f>'2. Inputs'!A834</f>
        <v>0</v>
      </c>
      <c r="B834" s="1">
        <f>IF('3. Results'!$C$4="Yes",'2. Inputs'!B834,IF(D834="Yes","",'2. Inputs'!B834))</f>
        <v>0</v>
      </c>
      <c r="C834" s="61" t="b">
        <f t="shared" si="12"/>
        <v>0</v>
      </c>
      <c r="D834" s="61">
        <f>'2. Inputs'!L834</f>
        <v>0</v>
      </c>
      <c r="E834" s="67" t="e">
        <f>IF('2. Inputs'!E834="Hourly rate",'2. Inputs'!H834,'2. Inputs'!G834/52/'2. Inputs'!F834)</f>
        <v>#DIV/0!</v>
      </c>
      <c r="F834" s="63" t="str">
        <f>IF(AND('2. Inputs'!G834=0,'2. Inputs'!H834=0),"",IF('2. Inputs'!E834&lt;&gt;"Hourly rate",'2. Inputs'!G834/('2. Inputs'!F834/'2. Inputs'!$B$3),'2. Inputs'!H834*'2. Inputs'!$B$3*52))</f>
        <v/>
      </c>
      <c r="G834" s="63">
        <f>'2. Inputs'!I834+'2. Inputs'!J834</f>
        <v>0</v>
      </c>
      <c r="H834" s="65" t="e">
        <f>IF('2. Inputs'!D834&gt;0,'2. Inputs'!D834,Calculations!G834+Calculations!F834)</f>
        <v>#VALUE!</v>
      </c>
      <c r="I834" s="66">
        <f ca="1">(TODAY()-'2. Inputs'!K834)/365</f>
        <v>124.95616438356164</v>
      </c>
      <c r="J834" s="1" t="str">
        <f>IF(ISBLANK('2. Inputs'!K834),"n/a",IF(I834&lt;=5,"5 or less",IF(AND(I834&gt;5,I834&lt;=10),"&gt; 5 and &lt;= 10",IF(AND(I834&gt;10,I834&lt;=15),"&gt; 10 and &lt;=15",IF(I834&gt;15,"More than 15","")))))</f>
        <v>n/a</v>
      </c>
      <c r="K834" s="68"/>
      <c r="L834" s="68"/>
    </row>
    <row r="835" spans="1:12" x14ac:dyDescent="0.35">
      <c r="A835" s="1">
        <f>'2. Inputs'!A835</f>
        <v>0</v>
      </c>
      <c r="B835" s="1">
        <f>IF('3. Results'!$C$4="Yes",'2. Inputs'!B835,IF(D835="Yes","",'2. Inputs'!B835))</f>
        <v>0</v>
      </c>
      <c r="C835" s="61" t="b">
        <f t="shared" si="12"/>
        <v>0</v>
      </c>
      <c r="D835" s="61">
        <f>'2. Inputs'!L835</f>
        <v>0</v>
      </c>
      <c r="E835" s="67" t="e">
        <f>IF('2. Inputs'!E835="Hourly rate",'2. Inputs'!H835,'2. Inputs'!G835/52/'2. Inputs'!F835)</f>
        <v>#DIV/0!</v>
      </c>
      <c r="F835" s="63" t="str">
        <f>IF(AND('2. Inputs'!G835=0,'2. Inputs'!H835=0),"",IF('2. Inputs'!E835&lt;&gt;"Hourly rate",'2. Inputs'!G835/('2. Inputs'!F835/'2. Inputs'!$B$3),'2. Inputs'!H835*'2. Inputs'!$B$3*52))</f>
        <v/>
      </c>
      <c r="G835" s="63">
        <f>'2. Inputs'!I835+'2. Inputs'!J835</f>
        <v>0</v>
      </c>
      <c r="H835" s="65" t="e">
        <f>IF('2. Inputs'!D835&gt;0,'2. Inputs'!D835,Calculations!G835+Calculations!F835)</f>
        <v>#VALUE!</v>
      </c>
      <c r="I835" s="66">
        <f ca="1">(TODAY()-'2. Inputs'!K835)/365</f>
        <v>124.95616438356164</v>
      </c>
      <c r="J835" s="1" t="str">
        <f>IF(ISBLANK('2. Inputs'!K835),"n/a",IF(I835&lt;=5,"5 or less",IF(AND(I835&gt;5,I835&lt;=10),"&gt; 5 and &lt;= 10",IF(AND(I835&gt;10,I835&lt;=15),"&gt; 10 and &lt;=15",IF(I835&gt;15,"More than 15","")))))</f>
        <v>n/a</v>
      </c>
      <c r="K835" s="68"/>
      <c r="L835" s="68"/>
    </row>
    <row r="836" spans="1:12" x14ac:dyDescent="0.35">
      <c r="A836" s="1">
        <f>'2. Inputs'!A836</f>
        <v>0</v>
      </c>
      <c r="B836" s="1">
        <f>IF('3. Results'!$C$4="Yes",'2. Inputs'!B836,IF(D836="Yes","",'2. Inputs'!B836))</f>
        <v>0</v>
      </c>
      <c r="C836" s="61" t="b">
        <f t="shared" si="12"/>
        <v>0</v>
      </c>
      <c r="D836" s="61">
        <f>'2. Inputs'!L836</f>
        <v>0</v>
      </c>
      <c r="E836" s="67" t="e">
        <f>IF('2. Inputs'!E836="Hourly rate",'2. Inputs'!H836,'2. Inputs'!G836/52/'2. Inputs'!F836)</f>
        <v>#DIV/0!</v>
      </c>
      <c r="F836" s="63" t="str">
        <f>IF(AND('2. Inputs'!G836=0,'2. Inputs'!H836=0),"",IF('2. Inputs'!E836&lt;&gt;"Hourly rate",'2. Inputs'!G836/('2. Inputs'!F836/'2. Inputs'!$B$3),'2. Inputs'!H836*'2. Inputs'!$B$3*52))</f>
        <v/>
      </c>
      <c r="G836" s="63">
        <f>'2. Inputs'!I836+'2. Inputs'!J836</f>
        <v>0</v>
      </c>
      <c r="H836" s="65" t="e">
        <f>IF('2. Inputs'!D836&gt;0,'2. Inputs'!D836,Calculations!G836+Calculations!F836)</f>
        <v>#VALUE!</v>
      </c>
      <c r="I836" s="66">
        <f ca="1">(TODAY()-'2. Inputs'!K836)/365</f>
        <v>124.95616438356164</v>
      </c>
      <c r="J836" s="1" t="str">
        <f>IF(ISBLANK('2. Inputs'!K836),"n/a",IF(I836&lt;=5,"5 or less",IF(AND(I836&gt;5,I836&lt;=10),"&gt; 5 and &lt;= 10",IF(AND(I836&gt;10,I836&lt;=15),"&gt; 10 and &lt;=15",IF(I836&gt;15,"More than 15","")))))</f>
        <v>n/a</v>
      </c>
      <c r="K836" s="68"/>
      <c r="L836" s="68"/>
    </row>
    <row r="837" spans="1:12" x14ac:dyDescent="0.35">
      <c r="A837" s="1">
        <f>'2. Inputs'!A837</f>
        <v>0</v>
      </c>
      <c r="B837" s="1">
        <f>IF('3. Results'!$C$4="Yes",'2. Inputs'!B837,IF(D837="Yes","",'2. Inputs'!B837))</f>
        <v>0</v>
      </c>
      <c r="C837" s="61" t="b">
        <f t="shared" si="12"/>
        <v>0</v>
      </c>
      <c r="D837" s="61">
        <f>'2. Inputs'!L837</f>
        <v>0</v>
      </c>
      <c r="E837" s="67" t="e">
        <f>IF('2. Inputs'!E837="Hourly rate",'2. Inputs'!H837,'2. Inputs'!G837/52/'2. Inputs'!F837)</f>
        <v>#DIV/0!</v>
      </c>
      <c r="F837" s="63" t="str">
        <f>IF(AND('2. Inputs'!G837=0,'2. Inputs'!H837=0),"",IF('2. Inputs'!E837&lt;&gt;"Hourly rate",'2. Inputs'!G837/('2. Inputs'!F837/'2. Inputs'!$B$3),'2. Inputs'!H837*'2. Inputs'!$B$3*52))</f>
        <v/>
      </c>
      <c r="G837" s="63">
        <f>'2. Inputs'!I837+'2. Inputs'!J837</f>
        <v>0</v>
      </c>
      <c r="H837" s="65" t="e">
        <f>IF('2. Inputs'!D837&gt;0,'2. Inputs'!D837,Calculations!G837+Calculations!F837)</f>
        <v>#VALUE!</v>
      </c>
      <c r="I837" s="66">
        <f ca="1">(TODAY()-'2. Inputs'!K837)/365</f>
        <v>124.95616438356164</v>
      </c>
      <c r="J837" s="1" t="str">
        <f>IF(ISBLANK('2. Inputs'!K837),"n/a",IF(I837&lt;=5,"5 or less",IF(AND(I837&gt;5,I837&lt;=10),"&gt; 5 and &lt;= 10",IF(AND(I837&gt;10,I837&lt;=15),"&gt; 10 and &lt;=15",IF(I837&gt;15,"More than 15","")))))</f>
        <v>n/a</v>
      </c>
      <c r="K837" s="68"/>
      <c r="L837" s="68"/>
    </row>
    <row r="838" spans="1:12" x14ac:dyDescent="0.35">
      <c r="A838" s="1">
        <f>'2. Inputs'!A838</f>
        <v>0</v>
      </c>
      <c r="B838" s="1">
        <f>IF('3. Results'!$C$4="Yes",'2. Inputs'!B838,IF(D838="Yes","",'2. Inputs'!B838))</f>
        <v>0</v>
      </c>
      <c r="C838" s="61" t="b">
        <f t="shared" si="12"/>
        <v>0</v>
      </c>
      <c r="D838" s="61">
        <f>'2. Inputs'!L838</f>
        <v>0</v>
      </c>
      <c r="E838" s="67" t="e">
        <f>IF('2. Inputs'!E838="Hourly rate",'2. Inputs'!H838,'2. Inputs'!G838/52/'2. Inputs'!F838)</f>
        <v>#DIV/0!</v>
      </c>
      <c r="F838" s="63" t="str">
        <f>IF(AND('2. Inputs'!G838=0,'2. Inputs'!H838=0),"",IF('2. Inputs'!E838&lt;&gt;"Hourly rate",'2. Inputs'!G838/('2. Inputs'!F838/'2. Inputs'!$B$3),'2. Inputs'!H838*'2. Inputs'!$B$3*52))</f>
        <v/>
      </c>
      <c r="G838" s="63">
        <f>'2. Inputs'!I838+'2. Inputs'!J838</f>
        <v>0</v>
      </c>
      <c r="H838" s="65" t="e">
        <f>IF('2. Inputs'!D838&gt;0,'2. Inputs'!D838,Calculations!G838+Calculations!F838)</f>
        <v>#VALUE!</v>
      </c>
      <c r="I838" s="66">
        <f ca="1">(TODAY()-'2. Inputs'!K838)/365</f>
        <v>124.95616438356164</v>
      </c>
      <c r="J838" s="1" t="str">
        <f>IF(ISBLANK('2. Inputs'!K838),"n/a",IF(I838&lt;=5,"5 or less",IF(AND(I838&gt;5,I838&lt;=10),"&gt; 5 and &lt;= 10",IF(AND(I838&gt;10,I838&lt;=15),"&gt; 10 and &lt;=15",IF(I838&gt;15,"More than 15","")))))</f>
        <v>n/a</v>
      </c>
      <c r="K838" s="68"/>
      <c r="L838" s="68"/>
    </row>
    <row r="839" spans="1:12" x14ac:dyDescent="0.35">
      <c r="A839" s="1">
        <f>'2. Inputs'!A839</f>
        <v>0</v>
      </c>
      <c r="B839" s="1">
        <f>IF('3. Results'!$C$4="Yes",'2. Inputs'!B839,IF(D839="Yes","",'2. Inputs'!B839))</f>
        <v>0</v>
      </c>
      <c r="C839" s="61" t="b">
        <f t="shared" si="12"/>
        <v>0</v>
      </c>
      <c r="D839" s="61">
        <f>'2. Inputs'!L839</f>
        <v>0</v>
      </c>
      <c r="E839" s="67" t="e">
        <f>IF('2. Inputs'!E839="Hourly rate",'2. Inputs'!H839,'2. Inputs'!G839/52/'2. Inputs'!F839)</f>
        <v>#DIV/0!</v>
      </c>
      <c r="F839" s="63" t="str">
        <f>IF(AND('2. Inputs'!G839=0,'2. Inputs'!H839=0),"",IF('2. Inputs'!E839&lt;&gt;"Hourly rate",'2. Inputs'!G839/('2. Inputs'!F839/'2. Inputs'!$B$3),'2. Inputs'!H839*'2. Inputs'!$B$3*52))</f>
        <v/>
      </c>
      <c r="G839" s="63">
        <f>'2. Inputs'!I839+'2. Inputs'!J839</f>
        <v>0</v>
      </c>
      <c r="H839" s="65" t="e">
        <f>IF('2. Inputs'!D839&gt;0,'2. Inputs'!D839,Calculations!G839+Calculations!F839)</f>
        <v>#VALUE!</v>
      </c>
      <c r="I839" s="66">
        <f ca="1">(TODAY()-'2. Inputs'!K839)/365</f>
        <v>124.95616438356164</v>
      </c>
      <c r="J839" s="1" t="str">
        <f>IF(ISBLANK('2. Inputs'!K839),"n/a",IF(I839&lt;=5,"5 or less",IF(AND(I839&gt;5,I839&lt;=10),"&gt; 5 and &lt;= 10",IF(AND(I839&gt;10,I839&lt;=15),"&gt; 10 and &lt;=15",IF(I839&gt;15,"More than 15","")))))</f>
        <v>n/a</v>
      </c>
      <c r="K839" s="68"/>
      <c r="L839" s="68"/>
    </row>
    <row r="840" spans="1:12" x14ac:dyDescent="0.35">
      <c r="A840" s="1">
        <f>'2. Inputs'!A840</f>
        <v>0</v>
      </c>
      <c r="B840" s="1">
        <f>IF('3. Results'!$C$4="Yes",'2. Inputs'!B840,IF(D840="Yes","",'2. Inputs'!B840))</f>
        <v>0</v>
      </c>
      <c r="C840" s="61" t="b">
        <f t="shared" ref="C840:C903" si="13">IF(OR(B840="Women",B840="Men"),"Women and Men")</f>
        <v>0</v>
      </c>
      <c r="D840" s="61">
        <f>'2. Inputs'!L840</f>
        <v>0</v>
      </c>
      <c r="E840" s="67" t="e">
        <f>IF('2. Inputs'!E840="Hourly rate",'2. Inputs'!H840,'2. Inputs'!G840/52/'2. Inputs'!F840)</f>
        <v>#DIV/0!</v>
      </c>
      <c r="F840" s="63" t="str">
        <f>IF(AND('2. Inputs'!G840=0,'2. Inputs'!H840=0),"",IF('2. Inputs'!E840&lt;&gt;"Hourly rate",'2. Inputs'!G840/('2. Inputs'!F840/'2. Inputs'!$B$3),'2. Inputs'!H840*'2. Inputs'!$B$3*52))</f>
        <v/>
      </c>
      <c r="G840" s="63">
        <f>'2. Inputs'!I840+'2. Inputs'!J840</f>
        <v>0</v>
      </c>
      <c r="H840" s="65" t="e">
        <f>IF('2. Inputs'!D840&gt;0,'2. Inputs'!D840,Calculations!G840+Calculations!F840)</f>
        <v>#VALUE!</v>
      </c>
      <c r="I840" s="66">
        <f ca="1">(TODAY()-'2. Inputs'!K840)/365</f>
        <v>124.95616438356164</v>
      </c>
      <c r="J840" s="1" t="str">
        <f>IF(ISBLANK('2. Inputs'!K840),"n/a",IF(I840&lt;=5,"5 or less",IF(AND(I840&gt;5,I840&lt;=10),"&gt; 5 and &lt;= 10",IF(AND(I840&gt;10,I840&lt;=15),"&gt; 10 and &lt;=15",IF(I840&gt;15,"More than 15","")))))</f>
        <v>n/a</v>
      </c>
      <c r="K840" s="68"/>
      <c r="L840" s="68"/>
    </row>
    <row r="841" spans="1:12" x14ac:dyDescent="0.35">
      <c r="A841" s="1">
        <f>'2. Inputs'!A841</f>
        <v>0</v>
      </c>
      <c r="B841" s="1">
        <f>IF('3. Results'!$C$4="Yes",'2. Inputs'!B841,IF(D841="Yes","",'2. Inputs'!B841))</f>
        <v>0</v>
      </c>
      <c r="C841" s="61" t="b">
        <f t="shared" si="13"/>
        <v>0</v>
      </c>
      <c r="D841" s="61">
        <f>'2. Inputs'!L841</f>
        <v>0</v>
      </c>
      <c r="E841" s="67" t="e">
        <f>IF('2. Inputs'!E841="Hourly rate",'2. Inputs'!H841,'2. Inputs'!G841/52/'2. Inputs'!F841)</f>
        <v>#DIV/0!</v>
      </c>
      <c r="F841" s="63" t="str">
        <f>IF(AND('2. Inputs'!G841=0,'2. Inputs'!H841=0),"",IF('2. Inputs'!E841&lt;&gt;"Hourly rate",'2. Inputs'!G841/('2. Inputs'!F841/'2. Inputs'!$B$3),'2. Inputs'!H841*'2. Inputs'!$B$3*52))</f>
        <v/>
      </c>
      <c r="G841" s="63">
        <f>'2. Inputs'!I841+'2. Inputs'!J841</f>
        <v>0</v>
      </c>
      <c r="H841" s="65" t="e">
        <f>IF('2. Inputs'!D841&gt;0,'2. Inputs'!D841,Calculations!G841+Calculations!F841)</f>
        <v>#VALUE!</v>
      </c>
      <c r="I841" s="66">
        <f ca="1">(TODAY()-'2. Inputs'!K841)/365</f>
        <v>124.95616438356164</v>
      </c>
      <c r="J841" s="1" t="str">
        <f>IF(ISBLANK('2. Inputs'!K841),"n/a",IF(I841&lt;=5,"5 or less",IF(AND(I841&gt;5,I841&lt;=10),"&gt; 5 and &lt;= 10",IF(AND(I841&gt;10,I841&lt;=15),"&gt; 10 and &lt;=15",IF(I841&gt;15,"More than 15","")))))</f>
        <v>n/a</v>
      </c>
      <c r="K841" s="68"/>
      <c r="L841" s="68"/>
    </row>
    <row r="842" spans="1:12" x14ac:dyDescent="0.35">
      <c r="A842" s="1">
        <f>'2. Inputs'!A842</f>
        <v>0</v>
      </c>
      <c r="B842" s="1">
        <f>IF('3. Results'!$C$4="Yes",'2. Inputs'!B842,IF(D842="Yes","",'2. Inputs'!B842))</f>
        <v>0</v>
      </c>
      <c r="C842" s="61" t="b">
        <f t="shared" si="13"/>
        <v>0</v>
      </c>
      <c r="D842" s="61">
        <f>'2. Inputs'!L842</f>
        <v>0</v>
      </c>
      <c r="E842" s="67" t="e">
        <f>IF('2. Inputs'!E842="Hourly rate",'2. Inputs'!H842,'2. Inputs'!G842/52/'2. Inputs'!F842)</f>
        <v>#DIV/0!</v>
      </c>
      <c r="F842" s="63" t="str">
        <f>IF(AND('2. Inputs'!G842=0,'2. Inputs'!H842=0),"",IF('2. Inputs'!E842&lt;&gt;"Hourly rate",'2. Inputs'!G842/('2. Inputs'!F842/'2. Inputs'!$B$3),'2. Inputs'!H842*'2. Inputs'!$B$3*52))</f>
        <v/>
      </c>
      <c r="G842" s="63">
        <f>'2. Inputs'!I842+'2. Inputs'!J842</f>
        <v>0</v>
      </c>
      <c r="H842" s="65" t="e">
        <f>IF('2. Inputs'!D842&gt;0,'2. Inputs'!D842,Calculations!G842+Calculations!F842)</f>
        <v>#VALUE!</v>
      </c>
      <c r="I842" s="66">
        <f ca="1">(TODAY()-'2. Inputs'!K842)/365</f>
        <v>124.95616438356164</v>
      </c>
      <c r="J842" s="1" t="str">
        <f>IF(ISBLANK('2. Inputs'!K842),"n/a",IF(I842&lt;=5,"5 or less",IF(AND(I842&gt;5,I842&lt;=10),"&gt; 5 and &lt;= 10",IF(AND(I842&gt;10,I842&lt;=15),"&gt; 10 and &lt;=15",IF(I842&gt;15,"More than 15","")))))</f>
        <v>n/a</v>
      </c>
      <c r="K842" s="68"/>
      <c r="L842" s="68"/>
    </row>
    <row r="843" spans="1:12" x14ac:dyDescent="0.35">
      <c r="A843" s="1">
        <f>'2. Inputs'!A843</f>
        <v>0</v>
      </c>
      <c r="B843" s="1">
        <f>IF('3. Results'!$C$4="Yes",'2. Inputs'!B843,IF(D843="Yes","",'2. Inputs'!B843))</f>
        <v>0</v>
      </c>
      <c r="C843" s="61" t="b">
        <f t="shared" si="13"/>
        <v>0</v>
      </c>
      <c r="D843" s="61">
        <f>'2. Inputs'!L843</f>
        <v>0</v>
      </c>
      <c r="E843" s="67" t="e">
        <f>IF('2. Inputs'!E843="Hourly rate",'2. Inputs'!H843,'2. Inputs'!G843/52/'2. Inputs'!F843)</f>
        <v>#DIV/0!</v>
      </c>
      <c r="F843" s="63" t="str">
        <f>IF(AND('2. Inputs'!G843=0,'2. Inputs'!H843=0),"",IF('2. Inputs'!E843&lt;&gt;"Hourly rate",'2. Inputs'!G843/('2. Inputs'!F843/'2. Inputs'!$B$3),'2. Inputs'!H843*'2. Inputs'!$B$3*52))</f>
        <v/>
      </c>
      <c r="G843" s="63">
        <f>'2. Inputs'!I843+'2. Inputs'!J843</f>
        <v>0</v>
      </c>
      <c r="H843" s="65" t="e">
        <f>IF('2. Inputs'!D843&gt;0,'2. Inputs'!D843,Calculations!G843+Calculations!F843)</f>
        <v>#VALUE!</v>
      </c>
      <c r="I843" s="66">
        <f ca="1">(TODAY()-'2. Inputs'!K843)/365</f>
        <v>124.95616438356164</v>
      </c>
      <c r="J843" s="1" t="str">
        <f>IF(ISBLANK('2. Inputs'!K843),"n/a",IF(I843&lt;=5,"5 or less",IF(AND(I843&gt;5,I843&lt;=10),"&gt; 5 and &lt;= 10",IF(AND(I843&gt;10,I843&lt;=15),"&gt; 10 and &lt;=15",IF(I843&gt;15,"More than 15","")))))</f>
        <v>n/a</v>
      </c>
      <c r="K843" s="68"/>
      <c r="L843" s="68"/>
    </row>
    <row r="844" spans="1:12" x14ac:dyDescent="0.35">
      <c r="A844" s="1">
        <f>'2. Inputs'!A844</f>
        <v>0</v>
      </c>
      <c r="B844" s="1">
        <f>IF('3. Results'!$C$4="Yes",'2. Inputs'!B844,IF(D844="Yes","",'2. Inputs'!B844))</f>
        <v>0</v>
      </c>
      <c r="C844" s="61" t="b">
        <f t="shared" si="13"/>
        <v>0</v>
      </c>
      <c r="D844" s="61">
        <f>'2. Inputs'!L844</f>
        <v>0</v>
      </c>
      <c r="E844" s="67" t="e">
        <f>IF('2. Inputs'!E844="Hourly rate",'2. Inputs'!H844,'2. Inputs'!G844/52/'2. Inputs'!F844)</f>
        <v>#DIV/0!</v>
      </c>
      <c r="F844" s="63" t="str">
        <f>IF(AND('2. Inputs'!G844=0,'2. Inputs'!H844=0),"",IF('2. Inputs'!E844&lt;&gt;"Hourly rate",'2. Inputs'!G844/('2. Inputs'!F844/'2. Inputs'!$B$3),'2. Inputs'!H844*'2. Inputs'!$B$3*52))</f>
        <v/>
      </c>
      <c r="G844" s="63">
        <f>'2. Inputs'!I844+'2. Inputs'!J844</f>
        <v>0</v>
      </c>
      <c r="H844" s="65" t="e">
        <f>IF('2. Inputs'!D844&gt;0,'2. Inputs'!D844,Calculations!G844+Calculations!F844)</f>
        <v>#VALUE!</v>
      </c>
      <c r="I844" s="66">
        <f ca="1">(TODAY()-'2. Inputs'!K844)/365</f>
        <v>124.95616438356164</v>
      </c>
      <c r="J844" s="1" t="str">
        <f>IF(ISBLANK('2. Inputs'!K844),"n/a",IF(I844&lt;=5,"5 or less",IF(AND(I844&gt;5,I844&lt;=10),"&gt; 5 and &lt;= 10",IF(AND(I844&gt;10,I844&lt;=15),"&gt; 10 and &lt;=15",IF(I844&gt;15,"More than 15","")))))</f>
        <v>n/a</v>
      </c>
      <c r="K844" s="68"/>
      <c r="L844" s="68"/>
    </row>
    <row r="845" spans="1:12" x14ac:dyDescent="0.35">
      <c r="A845" s="1">
        <f>'2. Inputs'!A845</f>
        <v>0</v>
      </c>
      <c r="B845" s="1">
        <f>IF('3. Results'!$C$4="Yes",'2. Inputs'!B845,IF(D845="Yes","",'2. Inputs'!B845))</f>
        <v>0</v>
      </c>
      <c r="C845" s="61" t="b">
        <f t="shared" si="13"/>
        <v>0</v>
      </c>
      <c r="D845" s="61">
        <f>'2. Inputs'!L845</f>
        <v>0</v>
      </c>
      <c r="E845" s="67" t="e">
        <f>IF('2. Inputs'!E845="Hourly rate",'2. Inputs'!H845,'2. Inputs'!G845/52/'2. Inputs'!F845)</f>
        <v>#DIV/0!</v>
      </c>
      <c r="F845" s="63" t="str">
        <f>IF(AND('2. Inputs'!G845=0,'2. Inputs'!H845=0),"",IF('2. Inputs'!E845&lt;&gt;"Hourly rate",'2. Inputs'!G845/('2. Inputs'!F845/'2. Inputs'!$B$3),'2. Inputs'!H845*'2. Inputs'!$B$3*52))</f>
        <v/>
      </c>
      <c r="G845" s="63">
        <f>'2. Inputs'!I845+'2. Inputs'!J845</f>
        <v>0</v>
      </c>
      <c r="H845" s="65" t="e">
        <f>IF('2. Inputs'!D845&gt;0,'2. Inputs'!D845,Calculations!G845+Calculations!F845)</f>
        <v>#VALUE!</v>
      </c>
      <c r="I845" s="66">
        <f ca="1">(TODAY()-'2. Inputs'!K845)/365</f>
        <v>124.95616438356164</v>
      </c>
      <c r="J845" s="1" t="str">
        <f>IF(ISBLANK('2. Inputs'!K845),"n/a",IF(I845&lt;=5,"5 or less",IF(AND(I845&gt;5,I845&lt;=10),"&gt; 5 and &lt;= 10",IF(AND(I845&gt;10,I845&lt;=15),"&gt; 10 and &lt;=15",IF(I845&gt;15,"More than 15","")))))</f>
        <v>n/a</v>
      </c>
      <c r="K845" s="68"/>
      <c r="L845" s="68"/>
    </row>
    <row r="846" spans="1:12" x14ac:dyDescent="0.35">
      <c r="A846" s="1">
        <f>'2. Inputs'!A846</f>
        <v>0</v>
      </c>
      <c r="B846" s="1">
        <f>IF('3. Results'!$C$4="Yes",'2. Inputs'!B846,IF(D846="Yes","",'2. Inputs'!B846))</f>
        <v>0</v>
      </c>
      <c r="C846" s="61" t="b">
        <f t="shared" si="13"/>
        <v>0</v>
      </c>
      <c r="D846" s="61">
        <f>'2. Inputs'!L846</f>
        <v>0</v>
      </c>
      <c r="E846" s="67" t="e">
        <f>IF('2. Inputs'!E846="Hourly rate",'2. Inputs'!H846,'2. Inputs'!G846/52/'2. Inputs'!F846)</f>
        <v>#DIV/0!</v>
      </c>
      <c r="F846" s="63" t="str">
        <f>IF(AND('2. Inputs'!G846=0,'2. Inputs'!H846=0),"",IF('2. Inputs'!E846&lt;&gt;"Hourly rate",'2. Inputs'!G846/('2. Inputs'!F846/'2. Inputs'!$B$3),'2. Inputs'!H846*'2. Inputs'!$B$3*52))</f>
        <v/>
      </c>
      <c r="G846" s="63">
        <f>'2. Inputs'!I846+'2. Inputs'!J846</f>
        <v>0</v>
      </c>
      <c r="H846" s="65" t="e">
        <f>IF('2. Inputs'!D846&gt;0,'2. Inputs'!D846,Calculations!G846+Calculations!F846)</f>
        <v>#VALUE!</v>
      </c>
      <c r="I846" s="66">
        <f ca="1">(TODAY()-'2. Inputs'!K846)/365</f>
        <v>124.95616438356164</v>
      </c>
      <c r="J846" s="1" t="str">
        <f>IF(ISBLANK('2. Inputs'!K846),"n/a",IF(I846&lt;=5,"5 or less",IF(AND(I846&gt;5,I846&lt;=10),"&gt; 5 and &lt;= 10",IF(AND(I846&gt;10,I846&lt;=15),"&gt; 10 and &lt;=15",IF(I846&gt;15,"More than 15","")))))</f>
        <v>n/a</v>
      </c>
      <c r="K846" s="68"/>
      <c r="L846" s="68"/>
    </row>
    <row r="847" spans="1:12" x14ac:dyDescent="0.35">
      <c r="A847" s="1">
        <f>'2. Inputs'!A847</f>
        <v>0</v>
      </c>
      <c r="B847" s="1">
        <f>IF('3. Results'!$C$4="Yes",'2. Inputs'!B847,IF(D847="Yes","",'2. Inputs'!B847))</f>
        <v>0</v>
      </c>
      <c r="C847" s="61" t="b">
        <f t="shared" si="13"/>
        <v>0</v>
      </c>
      <c r="D847" s="61">
        <f>'2. Inputs'!L847</f>
        <v>0</v>
      </c>
      <c r="E847" s="67" t="e">
        <f>IF('2. Inputs'!E847="Hourly rate",'2. Inputs'!H847,'2. Inputs'!G847/52/'2. Inputs'!F847)</f>
        <v>#DIV/0!</v>
      </c>
      <c r="F847" s="63" t="str">
        <f>IF(AND('2. Inputs'!G847=0,'2. Inputs'!H847=0),"",IF('2. Inputs'!E847&lt;&gt;"Hourly rate",'2. Inputs'!G847/('2. Inputs'!F847/'2. Inputs'!$B$3),'2. Inputs'!H847*'2. Inputs'!$B$3*52))</f>
        <v/>
      </c>
      <c r="G847" s="63">
        <f>'2. Inputs'!I847+'2. Inputs'!J847</f>
        <v>0</v>
      </c>
      <c r="H847" s="65" t="e">
        <f>IF('2. Inputs'!D847&gt;0,'2. Inputs'!D847,Calculations!G847+Calculations!F847)</f>
        <v>#VALUE!</v>
      </c>
      <c r="I847" s="66">
        <f ca="1">(TODAY()-'2. Inputs'!K847)/365</f>
        <v>124.95616438356164</v>
      </c>
      <c r="J847" s="1" t="str">
        <f>IF(ISBLANK('2. Inputs'!K847),"n/a",IF(I847&lt;=5,"5 or less",IF(AND(I847&gt;5,I847&lt;=10),"&gt; 5 and &lt;= 10",IF(AND(I847&gt;10,I847&lt;=15),"&gt; 10 and &lt;=15",IF(I847&gt;15,"More than 15","")))))</f>
        <v>n/a</v>
      </c>
      <c r="K847" s="68"/>
      <c r="L847" s="68"/>
    </row>
    <row r="848" spans="1:12" x14ac:dyDescent="0.35">
      <c r="A848" s="1">
        <f>'2. Inputs'!A848</f>
        <v>0</v>
      </c>
      <c r="B848" s="1">
        <f>IF('3. Results'!$C$4="Yes",'2. Inputs'!B848,IF(D848="Yes","",'2. Inputs'!B848))</f>
        <v>0</v>
      </c>
      <c r="C848" s="61" t="b">
        <f t="shared" si="13"/>
        <v>0</v>
      </c>
      <c r="D848" s="61">
        <f>'2. Inputs'!L848</f>
        <v>0</v>
      </c>
      <c r="E848" s="67" t="e">
        <f>IF('2. Inputs'!E848="Hourly rate",'2. Inputs'!H848,'2. Inputs'!G848/52/'2. Inputs'!F848)</f>
        <v>#DIV/0!</v>
      </c>
      <c r="F848" s="63" t="str">
        <f>IF(AND('2. Inputs'!G848=0,'2. Inputs'!H848=0),"",IF('2. Inputs'!E848&lt;&gt;"Hourly rate",'2. Inputs'!G848/('2. Inputs'!F848/'2. Inputs'!$B$3),'2. Inputs'!H848*'2. Inputs'!$B$3*52))</f>
        <v/>
      </c>
      <c r="G848" s="63">
        <f>'2. Inputs'!I848+'2. Inputs'!J848</f>
        <v>0</v>
      </c>
      <c r="H848" s="65" t="e">
        <f>IF('2. Inputs'!D848&gt;0,'2. Inputs'!D848,Calculations!G848+Calculations!F848)</f>
        <v>#VALUE!</v>
      </c>
      <c r="I848" s="66">
        <f ca="1">(TODAY()-'2. Inputs'!K848)/365</f>
        <v>124.95616438356164</v>
      </c>
      <c r="J848" s="1" t="str">
        <f>IF(ISBLANK('2. Inputs'!K848),"n/a",IF(I848&lt;=5,"5 or less",IF(AND(I848&gt;5,I848&lt;=10),"&gt; 5 and &lt;= 10",IF(AND(I848&gt;10,I848&lt;=15),"&gt; 10 and &lt;=15",IF(I848&gt;15,"More than 15","")))))</f>
        <v>n/a</v>
      </c>
      <c r="K848" s="68"/>
      <c r="L848" s="68"/>
    </row>
    <row r="849" spans="1:12" x14ac:dyDescent="0.35">
      <c r="A849" s="1">
        <f>'2. Inputs'!A849</f>
        <v>0</v>
      </c>
      <c r="B849" s="1">
        <f>IF('3. Results'!$C$4="Yes",'2. Inputs'!B849,IF(D849="Yes","",'2. Inputs'!B849))</f>
        <v>0</v>
      </c>
      <c r="C849" s="61" t="b">
        <f t="shared" si="13"/>
        <v>0</v>
      </c>
      <c r="D849" s="61">
        <f>'2. Inputs'!L849</f>
        <v>0</v>
      </c>
      <c r="E849" s="67" t="e">
        <f>IF('2. Inputs'!E849="Hourly rate",'2. Inputs'!H849,'2. Inputs'!G849/52/'2. Inputs'!F849)</f>
        <v>#DIV/0!</v>
      </c>
      <c r="F849" s="63" t="str">
        <f>IF(AND('2. Inputs'!G849=0,'2. Inputs'!H849=0),"",IF('2. Inputs'!E849&lt;&gt;"Hourly rate",'2. Inputs'!G849/('2. Inputs'!F849/'2. Inputs'!$B$3),'2. Inputs'!H849*'2. Inputs'!$B$3*52))</f>
        <v/>
      </c>
      <c r="G849" s="63">
        <f>'2. Inputs'!I849+'2. Inputs'!J849</f>
        <v>0</v>
      </c>
      <c r="H849" s="65" t="e">
        <f>IF('2. Inputs'!D849&gt;0,'2. Inputs'!D849,Calculations!G849+Calculations!F849)</f>
        <v>#VALUE!</v>
      </c>
      <c r="I849" s="66">
        <f ca="1">(TODAY()-'2. Inputs'!K849)/365</f>
        <v>124.95616438356164</v>
      </c>
      <c r="J849" s="1" t="str">
        <f>IF(ISBLANK('2. Inputs'!K849),"n/a",IF(I849&lt;=5,"5 or less",IF(AND(I849&gt;5,I849&lt;=10),"&gt; 5 and &lt;= 10",IF(AND(I849&gt;10,I849&lt;=15),"&gt; 10 and &lt;=15",IF(I849&gt;15,"More than 15","")))))</f>
        <v>n/a</v>
      </c>
      <c r="K849" s="68"/>
      <c r="L849" s="68"/>
    </row>
    <row r="850" spans="1:12" x14ac:dyDescent="0.35">
      <c r="A850" s="1">
        <f>'2. Inputs'!A850</f>
        <v>0</v>
      </c>
      <c r="B850" s="1">
        <f>IF('3. Results'!$C$4="Yes",'2. Inputs'!B850,IF(D850="Yes","",'2. Inputs'!B850))</f>
        <v>0</v>
      </c>
      <c r="C850" s="61" t="b">
        <f t="shared" si="13"/>
        <v>0</v>
      </c>
      <c r="D850" s="61">
        <f>'2. Inputs'!L850</f>
        <v>0</v>
      </c>
      <c r="E850" s="67" t="e">
        <f>IF('2. Inputs'!E850="Hourly rate",'2. Inputs'!H850,'2. Inputs'!G850/52/'2. Inputs'!F850)</f>
        <v>#DIV/0!</v>
      </c>
      <c r="F850" s="63" t="str">
        <f>IF(AND('2. Inputs'!G850=0,'2. Inputs'!H850=0),"",IF('2. Inputs'!E850&lt;&gt;"Hourly rate",'2. Inputs'!G850/('2. Inputs'!F850/'2. Inputs'!$B$3),'2. Inputs'!H850*'2. Inputs'!$B$3*52))</f>
        <v/>
      </c>
      <c r="G850" s="63">
        <f>'2. Inputs'!I850+'2. Inputs'!J850</f>
        <v>0</v>
      </c>
      <c r="H850" s="65" t="e">
        <f>IF('2. Inputs'!D850&gt;0,'2. Inputs'!D850,Calculations!G850+Calculations!F850)</f>
        <v>#VALUE!</v>
      </c>
      <c r="I850" s="66">
        <f ca="1">(TODAY()-'2. Inputs'!K850)/365</f>
        <v>124.95616438356164</v>
      </c>
      <c r="J850" s="1" t="str">
        <f>IF(ISBLANK('2. Inputs'!K850),"n/a",IF(I850&lt;=5,"5 or less",IF(AND(I850&gt;5,I850&lt;=10),"&gt; 5 and &lt;= 10",IF(AND(I850&gt;10,I850&lt;=15),"&gt; 10 and &lt;=15",IF(I850&gt;15,"More than 15","")))))</f>
        <v>n/a</v>
      </c>
      <c r="K850" s="68"/>
      <c r="L850" s="68"/>
    </row>
    <row r="851" spans="1:12" x14ac:dyDescent="0.35">
      <c r="A851" s="1">
        <f>'2. Inputs'!A851</f>
        <v>0</v>
      </c>
      <c r="B851" s="1">
        <f>IF('3. Results'!$C$4="Yes",'2. Inputs'!B851,IF(D851="Yes","",'2. Inputs'!B851))</f>
        <v>0</v>
      </c>
      <c r="C851" s="61" t="b">
        <f t="shared" si="13"/>
        <v>0</v>
      </c>
      <c r="D851" s="61">
        <f>'2. Inputs'!L851</f>
        <v>0</v>
      </c>
      <c r="E851" s="67" t="e">
        <f>IF('2. Inputs'!E851="Hourly rate",'2. Inputs'!H851,'2. Inputs'!G851/52/'2. Inputs'!F851)</f>
        <v>#DIV/0!</v>
      </c>
      <c r="F851" s="63" t="str">
        <f>IF(AND('2. Inputs'!G851=0,'2. Inputs'!H851=0),"",IF('2. Inputs'!E851&lt;&gt;"Hourly rate",'2. Inputs'!G851/('2. Inputs'!F851/'2. Inputs'!$B$3),'2. Inputs'!H851*'2. Inputs'!$B$3*52))</f>
        <v/>
      </c>
      <c r="G851" s="63">
        <f>'2. Inputs'!I851+'2. Inputs'!J851</f>
        <v>0</v>
      </c>
      <c r="H851" s="65" t="e">
        <f>IF('2. Inputs'!D851&gt;0,'2. Inputs'!D851,Calculations!G851+Calculations!F851)</f>
        <v>#VALUE!</v>
      </c>
      <c r="I851" s="66">
        <f ca="1">(TODAY()-'2. Inputs'!K851)/365</f>
        <v>124.95616438356164</v>
      </c>
      <c r="J851" s="1" t="str">
        <f>IF(ISBLANK('2. Inputs'!K851),"n/a",IF(I851&lt;=5,"5 or less",IF(AND(I851&gt;5,I851&lt;=10),"&gt; 5 and &lt;= 10",IF(AND(I851&gt;10,I851&lt;=15),"&gt; 10 and &lt;=15",IF(I851&gt;15,"More than 15","")))))</f>
        <v>n/a</v>
      </c>
      <c r="K851" s="68"/>
      <c r="L851" s="68"/>
    </row>
    <row r="852" spans="1:12" x14ac:dyDescent="0.35">
      <c r="A852" s="1">
        <f>'2. Inputs'!A852</f>
        <v>0</v>
      </c>
      <c r="B852" s="1">
        <f>IF('3. Results'!$C$4="Yes",'2. Inputs'!B852,IF(D852="Yes","",'2. Inputs'!B852))</f>
        <v>0</v>
      </c>
      <c r="C852" s="61" t="b">
        <f t="shared" si="13"/>
        <v>0</v>
      </c>
      <c r="D852" s="61">
        <f>'2. Inputs'!L852</f>
        <v>0</v>
      </c>
      <c r="E852" s="67" t="e">
        <f>IF('2. Inputs'!E852="Hourly rate",'2. Inputs'!H852,'2. Inputs'!G852/52/'2. Inputs'!F852)</f>
        <v>#DIV/0!</v>
      </c>
      <c r="F852" s="63" t="str">
        <f>IF(AND('2. Inputs'!G852=0,'2. Inputs'!H852=0),"",IF('2. Inputs'!E852&lt;&gt;"Hourly rate",'2. Inputs'!G852/('2. Inputs'!F852/'2. Inputs'!$B$3),'2. Inputs'!H852*'2. Inputs'!$B$3*52))</f>
        <v/>
      </c>
      <c r="G852" s="63">
        <f>'2. Inputs'!I852+'2. Inputs'!J852</f>
        <v>0</v>
      </c>
      <c r="H852" s="65" t="e">
        <f>IF('2. Inputs'!D852&gt;0,'2. Inputs'!D852,Calculations!G852+Calculations!F852)</f>
        <v>#VALUE!</v>
      </c>
      <c r="I852" s="66">
        <f ca="1">(TODAY()-'2. Inputs'!K852)/365</f>
        <v>124.95616438356164</v>
      </c>
      <c r="J852" s="1" t="str">
        <f>IF(ISBLANK('2. Inputs'!K852),"n/a",IF(I852&lt;=5,"5 or less",IF(AND(I852&gt;5,I852&lt;=10),"&gt; 5 and &lt;= 10",IF(AND(I852&gt;10,I852&lt;=15),"&gt; 10 and &lt;=15",IF(I852&gt;15,"More than 15","")))))</f>
        <v>n/a</v>
      </c>
      <c r="K852" s="68"/>
      <c r="L852" s="68"/>
    </row>
    <row r="853" spans="1:12" x14ac:dyDescent="0.35">
      <c r="A853" s="1">
        <f>'2. Inputs'!A853</f>
        <v>0</v>
      </c>
      <c r="B853" s="1">
        <f>IF('3. Results'!$C$4="Yes",'2. Inputs'!B853,IF(D853="Yes","",'2. Inputs'!B853))</f>
        <v>0</v>
      </c>
      <c r="C853" s="61" t="b">
        <f t="shared" si="13"/>
        <v>0</v>
      </c>
      <c r="D853" s="61">
        <f>'2. Inputs'!L853</f>
        <v>0</v>
      </c>
      <c r="E853" s="67" t="e">
        <f>IF('2. Inputs'!E853="Hourly rate",'2. Inputs'!H853,'2. Inputs'!G853/52/'2. Inputs'!F853)</f>
        <v>#DIV/0!</v>
      </c>
      <c r="F853" s="63" t="str">
        <f>IF(AND('2. Inputs'!G853=0,'2. Inputs'!H853=0),"",IF('2. Inputs'!E853&lt;&gt;"Hourly rate",'2. Inputs'!G853/('2. Inputs'!F853/'2. Inputs'!$B$3),'2. Inputs'!H853*'2. Inputs'!$B$3*52))</f>
        <v/>
      </c>
      <c r="G853" s="63">
        <f>'2. Inputs'!I853+'2. Inputs'!J853</f>
        <v>0</v>
      </c>
      <c r="H853" s="65" t="e">
        <f>IF('2. Inputs'!D853&gt;0,'2. Inputs'!D853,Calculations!G853+Calculations!F853)</f>
        <v>#VALUE!</v>
      </c>
      <c r="I853" s="66">
        <f ca="1">(TODAY()-'2. Inputs'!K853)/365</f>
        <v>124.95616438356164</v>
      </c>
      <c r="J853" s="1" t="str">
        <f>IF(ISBLANK('2. Inputs'!K853),"n/a",IF(I853&lt;=5,"5 or less",IF(AND(I853&gt;5,I853&lt;=10),"&gt; 5 and &lt;= 10",IF(AND(I853&gt;10,I853&lt;=15),"&gt; 10 and &lt;=15",IF(I853&gt;15,"More than 15","")))))</f>
        <v>n/a</v>
      </c>
      <c r="K853" s="68"/>
      <c r="L853" s="68"/>
    </row>
    <row r="854" spans="1:12" x14ac:dyDescent="0.35">
      <c r="A854" s="1">
        <f>'2. Inputs'!A854</f>
        <v>0</v>
      </c>
      <c r="B854" s="1">
        <f>IF('3. Results'!$C$4="Yes",'2. Inputs'!B854,IF(D854="Yes","",'2. Inputs'!B854))</f>
        <v>0</v>
      </c>
      <c r="C854" s="61" t="b">
        <f t="shared" si="13"/>
        <v>0</v>
      </c>
      <c r="D854" s="61">
        <f>'2. Inputs'!L854</f>
        <v>0</v>
      </c>
      <c r="E854" s="67" t="e">
        <f>IF('2. Inputs'!E854="Hourly rate",'2. Inputs'!H854,'2. Inputs'!G854/52/'2. Inputs'!F854)</f>
        <v>#DIV/0!</v>
      </c>
      <c r="F854" s="63" t="str">
        <f>IF(AND('2. Inputs'!G854=0,'2. Inputs'!H854=0),"",IF('2. Inputs'!E854&lt;&gt;"Hourly rate",'2. Inputs'!G854/('2. Inputs'!F854/'2. Inputs'!$B$3),'2. Inputs'!H854*'2. Inputs'!$B$3*52))</f>
        <v/>
      </c>
      <c r="G854" s="63">
        <f>'2. Inputs'!I854+'2. Inputs'!J854</f>
        <v>0</v>
      </c>
      <c r="H854" s="65" t="e">
        <f>IF('2. Inputs'!D854&gt;0,'2. Inputs'!D854,Calculations!G854+Calculations!F854)</f>
        <v>#VALUE!</v>
      </c>
      <c r="I854" s="66">
        <f ca="1">(TODAY()-'2. Inputs'!K854)/365</f>
        <v>124.95616438356164</v>
      </c>
      <c r="J854" s="1" t="str">
        <f>IF(ISBLANK('2. Inputs'!K854),"n/a",IF(I854&lt;=5,"5 or less",IF(AND(I854&gt;5,I854&lt;=10),"&gt; 5 and &lt;= 10",IF(AND(I854&gt;10,I854&lt;=15),"&gt; 10 and &lt;=15",IF(I854&gt;15,"More than 15","")))))</f>
        <v>n/a</v>
      </c>
      <c r="K854" s="68"/>
      <c r="L854" s="68"/>
    </row>
    <row r="855" spans="1:12" x14ac:dyDescent="0.35">
      <c r="A855" s="1">
        <f>'2. Inputs'!A855</f>
        <v>0</v>
      </c>
      <c r="B855" s="1">
        <f>IF('3. Results'!$C$4="Yes",'2. Inputs'!B855,IF(D855="Yes","",'2. Inputs'!B855))</f>
        <v>0</v>
      </c>
      <c r="C855" s="61" t="b">
        <f t="shared" si="13"/>
        <v>0</v>
      </c>
      <c r="D855" s="61">
        <f>'2. Inputs'!L855</f>
        <v>0</v>
      </c>
      <c r="E855" s="67" t="e">
        <f>IF('2. Inputs'!E855="Hourly rate",'2. Inputs'!H855,'2. Inputs'!G855/52/'2. Inputs'!F855)</f>
        <v>#DIV/0!</v>
      </c>
      <c r="F855" s="63" t="str">
        <f>IF(AND('2. Inputs'!G855=0,'2. Inputs'!H855=0),"",IF('2. Inputs'!E855&lt;&gt;"Hourly rate",'2. Inputs'!G855/('2. Inputs'!F855/'2. Inputs'!$B$3),'2. Inputs'!H855*'2. Inputs'!$B$3*52))</f>
        <v/>
      </c>
      <c r="G855" s="63">
        <f>'2. Inputs'!I855+'2. Inputs'!J855</f>
        <v>0</v>
      </c>
      <c r="H855" s="65" t="e">
        <f>IF('2. Inputs'!D855&gt;0,'2. Inputs'!D855,Calculations!G855+Calculations!F855)</f>
        <v>#VALUE!</v>
      </c>
      <c r="I855" s="66">
        <f ca="1">(TODAY()-'2. Inputs'!K855)/365</f>
        <v>124.95616438356164</v>
      </c>
      <c r="J855" s="1" t="str">
        <f>IF(ISBLANK('2. Inputs'!K855),"n/a",IF(I855&lt;=5,"5 or less",IF(AND(I855&gt;5,I855&lt;=10),"&gt; 5 and &lt;= 10",IF(AND(I855&gt;10,I855&lt;=15),"&gt; 10 and &lt;=15",IF(I855&gt;15,"More than 15","")))))</f>
        <v>n/a</v>
      </c>
      <c r="K855" s="68"/>
      <c r="L855" s="68"/>
    </row>
    <row r="856" spans="1:12" x14ac:dyDescent="0.35">
      <c r="A856" s="1">
        <f>'2. Inputs'!A856</f>
        <v>0</v>
      </c>
      <c r="B856" s="1">
        <f>IF('3. Results'!$C$4="Yes",'2. Inputs'!B856,IF(D856="Yes","",'2. Inputs'!B856))</f>
        <v>0</v>
      </c>
      <c r="C856" s="61" t="b">
        <f t="shared" si="13"/>
        <v>0</v>
      </c>
      <c r="D856" s="61">
        <f>'2. Inputs'!L856</f>
        <v>0</v>
      </c>
      <c r="E856" s="67" t="e">
        <f>IF('2. Inputs'!E856="Hourly rate",'2. Inputs'!H856,'2. Inputs'!G856/52/'2. Inputs'!F856)</f>
        <v>#DIV/0!</v>
      </c>
      <c r="F856" s="63" t="str">
        <f>IF(AND('2. Inputs'!G856=0,'2. Inputs'!H856=0),"",IF('2. Inputs'!E856&lt;&gt;"Hourly rate",'2. Inputs'!G856/('2. Inputs'!F856/'2. Inputs'!$B$3),'2. Inputs'!H856*'2. Inputs'!$B$3*52))</f>
        <v/>
      </c>
      <c r="G856" s="63">
        <f>'2. Inputs'!I856+'2. Inputs'!J856</f>
        <v>0</v>
      </c>
      <c r="H856" s="65" t="e">
        <f>IF('2. Inputs'!D856&gt;0,'2. Inputs'!D856,Calculations!G856+Calculations!F856)</f>
        <v>#VALUE!</v>
      </c>
      <c r="I856" s="66">
        <f ca="1">(TODAY()-'2. Inputs'!K856)/365</f>
        <v>124.95616438356164</v>
      </c>
      <c r="J856" s="1" t="str">
        <f>IF(ISBLANK('2. Inputs'!K856),"n/a",IF(I856&lt;=5,"5 or less",IF(AND(I856&gt;5,I856&lt;=10),"&gt; 5 and &lt;= 10",IF(AND(I856&gt;10,I856&lt;=15),"&gt; 10 and &lt;=15",IF(I856&gt;15,"More than 15","")))))</f>
        <v>n/a</v>
      </c>
      <c r="K856" s="68"/>
      <c r="L856" s="68"/>
    </row>
    <row r="857" spans="1:12" x14ac:dyDescent="0.35">
      <c r="A857" s="1">
        <f>'2. Inputs'!A857</f>
        <v>0</v>
      </c>
      <c r="B857" s="1">
        <f>IF('3. Results'!$C$4="Yes",'2. Inputs'!B857,IF(D857="Yes","",'2. Inputs'!B857))</f>
        <v>0</v>
      </c>
      <c r="C857" s="61" t="b">
        <f t="shared" si="13"/>
        <v>0</v>
      </c>
      <c r="D857" s="61">
        <f>'2. Inputs'!L857</f>
        <v>0</v>
      </c>
      <c r="E857" s="67" t="e">
        <f>IF('2. Inputs'!E857="Hourly rate",'2. Inputs'!H857,'2. Inputs'!G857/52/'2. Inputs'!F857)</f>
        <v>#DIV/0!</v>
      </c>
      <c r="F857" s="63" t="str">
        <f>IF(AND('2. Inputs'!G857=0,'2. Inputs'!H857=0),"",IF('2. Inputs'!E857&lt;&gt;"Hourly rate",'2. Inputs'!G857/('2. Inputs'!F857/'2. Inputs'!$B$3),'2. Inputs'!H857*'2. Inputs'!$B$3*52))</f>
        <v/>
      </c>
      <c r="G857" s="63">
        <f>'2. Inputs'!I857+'2. Inputs'!J857</f>
        <v>0</v>
      </c>
      <c r="H857" s="65" t="e">
        <f>IF('2. Inputs'!D857&gt;0,'2. Inputs'!D857,Calculations!G857+Calculations!F857)</f>
        <v>#VALUE!</v>
      </c>
      <c r="I857" s="66">
        <f ca="1">(TODAY()-'2. Inputs'!K857)/365</f>
        <v>124.95616438356164</v>
      </c>
      <c r="J857" s="1" t="str">
        <f>IF(ISBLANK('2. Inputs'!K857),"n/a",IF(I857&lt;=5,"5 or less",IF(AND(I857&gt;5,I857&lt;=10),"&gt; 5 and &lt;= 10",IF(AND(I857&gt;10,I857&lt;=15),"&gt; 10 and &lt;=15",IF(I857&gt;15,"More than 15","")))))</f>
        <v>n/a</v>
      </c>
      <c r="K857" s="68"/>
      <c r="L857" s="68"/>
    </row>
    <row r="858" spans="1:12" x14ac:dyDescent="0.35">
      <c r="A858" s="1">
        <f>'2. Inputs'!A858</f>
        <v>0</v>
      </c>
      <c r="B858" s="1">
        <f>IF('3. Results'!$C$4="Yes",'2. Inputs'!B858,IF(D858="Yes","",'2. Inputs'!B858))</f>
        <v>0</v>
      </c>
      <c r="C858" s="61" t="b">
        <f t="shared" si="13"/>
        <v>0</v>
      </c>
      <c r="D858" s="61">
        <f>'2. Inputs'!L858</f>
        <v>0</v>
      </c>
      <c r="E858" s="67" t="e">
        <f>IF('2. Inputs'!E858="Hourly rate",'2. Inputs'!H858,'2. Inputs'!G858/52/'2. Inputs'!F858)</f>
        <v>#DIV/0!</v>
      </c>
      <c r="F858" s="63" t="str">
        <f>IF(AND('2. Inputs'!G858=0,'2. Inputs'!H858=0),"",IF('2. Inputs'!E858&lt;&gt;"Hourly rate",'2. Inputs'!G858/('2. Inputs'!F858/'2. Inputs'!$B$3),'2. Inputs'!H858*'2. Inputs'!$B$3*52))</f>
        <v/>
      </c>
      <c r="G858" s="63">
        <f>'2. Inputs'!I858+'2. Inputs'!J858</f>
        <v>0</v>
      </c>
      <c r="H858" s="65" t="e">
        <f>IF('2. Inputs'!D858&gt;0,'2. Inputs'!D858,Calculations!G858+Calculations!F858)</f>
        <v>#VALUE!</v>
      </c>
      <c r="I858" s="66">
        <f ca="1">(TODAY()-'2. Inputs'!K858)/365</f>
        <v>124.95616438356164</v>
      </c>
      <c r="J858" s="1" t="str">
        <f>IF(ISBLANK('2. Inputs'!K858),"n/a",IF(I858&lt;=5,"5 or less",IF(AND(I858&gt;5,I858&lt;=10),"&gt; 5 and &lt;= 10",IF(AND(I858&gt;10,I858&lt;=15),"&gt; 10 and &lt;=15",IF(I858&gt;15,"More than 15","")))))</f>
        <v>n/a</v>
      </c>
      <c r="K858" s="68"/>
      <c r="L858" s="68"/>
    </row>
    <row r="859" spans="1:12" x14ac:dyDescent="0.35">
      <c r="A859" s="1">
        <f>'2. Inputs'!A859</f>
        <v>0</v>
      </c>
      <c r="B859" s="1">
        <f>IF('3. Results'!$C$4="Yes",'2. Inputs'!B859,IF(D859="Yes","",'2. Inputs'!B859))</f>
        <v>0</v>
      </c>
      <c r="C859" s="61" t="b">
        <f t="shared" si="13"/>
        <v>0</v>
      </c>
      <c r="D859" s="61">
        <f>'2. Inputs'!L859</f>
        <v>0</v>
      </c>
      <c r="E859" s="67" t="e">
        <f>IF('2. Inputs'!E859="Hourly rate",'2. Inputs'!H859,'2. Inputs'!G859/52/'2. Inputs'!F859)</f>
        <v>#DIV/0!</v>
      </c>
      <c r="F859" s="63" t="str">
        <f>IF(AND('2. Inputs'!G859=0,'2. Inputs'!H859=0),"",IF('2. Inputs'!E859&lt;&gt;"Hourly rate",'2. Inputs'!G859/('2. Inputs'!F859/'2. Inputs'!$B$3),'2. Inputs'!H859*'2. Inputs'!$B$3*52))</f>
        <v/>
      </c>
      <c r="G859" s="63">
        <f>'2. Inputs'!I859+'2. Inputs'!J859</f>
        <v>0</v>
      </c>
      <c r="H859" s="65" t="e">
        <f>IF('2. Inputs'!D859&gt;0,'2. Inputs'!D859,Calculations!G859+Calculations!F859)</f>
        <v>#VALUE!</v>
      </c>
      <c r="I859" s="66">
        <f ca="1">(TODAY()-'2. Inputs'!K859)/365</f>
        <v>124.95616438356164</v>
      </c>
      <c r="J859" s="1" t="str">
        <f>IF(ISBLANK('2. Inputs'!K859),"n/a",IF(I859&lt;=5,"5 or less",IF(AND(I859&gt;5,I859&lt;=10),"&gt; 5 and &lt;= 10",IF(AND(I859&gt;10,I859&lt;=15),"&gt; 10 and &lt;=15",IF(I859&gt;15,"More than 15","")))))</f>
        <v>n/a</v>
      </c>
      <c r="K859" s="68"/>
      <c r="L859" s="68"/>
    </row>
    <row r="860" spans="1:12" x14ac:dyDescent="0.35">
      <c r="A860" s="1">
        <f>'2. Inputs'!A860</f>
        <v>0</v>
      </c>
      <c r="B860" s="1">
        <f>IF('3. Results'!$C$4="Yes",'2. Inputs'!B860,IF(D860="Yes","",'2. Inputs'!B860))</f>
        <v>0</v>
      </c>
      <c r="C860" s="61" t="b">
        <f t="shared" si="13"/>
        <v>0</v>
      </c>
      <c r="D860" s="61">
        <f>'2. Inputs'!L860</f>
        <v>0</v>
      </c>
      <c r="E860" s="67" t="e">
        <f>IF('2. Inputs'!E860="Hourly rate",'2. Inputs'!H860,'2. Inputs'!G860/52/'2. Inputs'!F860)</f>
        <v>#DIV/0!</v>
      </c>
      <c r="F860" s="63" t="str">
        <f>IF(AND('2. Inputs'!G860=0,'2. Inputs'!H860=0),"",IF('2. Inputs'!E860&lt;&gt;"Hourly rate",'2. Inputs'!G860/('2. Inputs'!F860/'2. Inputs'!$B$3),'2. Inputs'!H860*'2. Inputs'!$B$3*52))</f>
        <v/>
      </c>
      <c r="G860" s="63">
        <f>'2. Inputs'!I860+'2. Inputs'!J860</f>
        <v>0</v>
      </c>
      <c r="H860" s="65" t="e">
        <f>IF('2. Inputs'!D860&gt;0,'2. Inputs'!D860,Calculations!G860+Calculations!F860)</f>
        <v>#VALUE!</v>
      </c>
      <c r="I860" s="66">
        <f ca="1">(TODAY()-'2. Inputs'!K860)/365</f>
        <v>124.95616438356164</v>
      </c>
      <c r="J860" s="1" t="str">
        <f>IF(ISBLANK('2. Inputs'!K860),"n/a",IF(I860&lt;=5,"5 or less",IF(AND(I860&gt;5,I860&lt;=10),"&gt; 5 and &lt;= 10",IF(AND(I860&gt;10,I860&lt;=15),"&gt; 10 and &lt;=15",IF(I860&gt;15,"More than 15","")))))</f>
        <v>n/a</v>
      </c>
      <c r="K860" s="68"/>
      <c r="L860" s="68"/>
    </row>
    <row r="861" spans="1:12" x14ac:dyDescent="0.35">
      <c r="A861" s="1">
        <f>'2. Inputs'!A861</f>
        <v>0</v>
      </c>
      <c r="B861" s="1">
        <f>IF('3. Results'!$C$4="Yes",'2. Inputs'!B861,IF(D861="Yes","",'2. Inputs'!B861))</f>
        <v>0</v>
      </c>
      <c r="C861" s="61" t="b">
        <f t="shared" si="13"/>
        <v>0</v>
      </c>
      <c r="D861" s="61">
        <f>'2. Inputs'!L861</f>
        <v>0</v>
      </c>
      <c r="E861" s="67" t="e">
        <f>IF('2. Inputs'!E861="Hourly rate",'2. Inputs'!H861,'2. Inputs'!G861/52/'2. Inputs'!F861)</f>
        <v>#DIV/0!</v>
      </c>
      <c r="F861" s="63" t="str">
        <f>IF(AND('2. Inputs'!G861=0,'2. Inputs'!H861=0),"",IF('2. Inputs'!E861&lt;&gt;"Hourly rate",'2. Inputs'!G861/('2. Inputs'!F861/'2. Inputs'!$B$3),'2. Inputs'!H861*'2. Inputs'!$B$3*52))</f>
        <v/>
      </c>
      <c r="G861" s="63">
        <f>'2. Inputs'!I861+'2. Inputs'!J861</f>
        <v>0</v>
      </c>
      <c r="H861" s="65" t="e">
        <f>IF('2. Inputs'!D861&gt;0,'2. Inputs'!D861,Calculations!G861+Calculations!F861)</f>
        <v>#VALUE!</v>
      </c>
      <c r="I861" s="66">
        <f ca="1">(TODAY()-'2. Inputs'!K861)/365</f>
        <v>124.95616438356164</v>
      </c>
      <c r="J861" s="1" t="str">
        <f>IF(ISBLANK('2. Inputs'!K861),"n/a",IF(I861&lt;=5,"5 or less",IF(AND(I861&gt;5,I861&lt;=10),"&gt; 5 and &lt;= 10",IF(AND(I861&gt;10,I861&lt;=15),"&gt; 10 and &lt;=15",IF(I861&gt;15,"More than 15","")))))</f>
        <v>n/a</v>
      </c>
      <c r="K861" s="68"/>
      <c r="L861" s="68"/>
    </row>
    <row r="862" spans="1:12" x14ac:dyDescent="0.35">
      <c r="A862" s="1">
        <f>'2. Inputs'!A862</f>
        <v>0</v>
      </c>
      <c r="B862" s="1">
        <f>IF('3. Results'!$C$4="Yes",'2. Inputs'!B862,IF(D862="Yes","",'2. Inputs'!B862))</f>
        <v>0</v>
      </c>
      <c r="C862" s="61" t="b">
        <f t="shared" si="13"/>
        <v>0</v>
      </c>
      <c r="D862" s="61">
        <f>'2. Inputs'!L862</f>
        <v>0</v>
      </c>
      <c r="E862" s="67" t="e">
        <f>IF('2. Inputs'!E862="Hourly rate",'2. Inputs'!H862,'2. Inputs'!G862/52/'2. Inputs'!F862)</f>
        <v>#DIV/0!</v>
      </c>
      <c r="F862" s="63" t="str">
        <f>IF(AND('2. Inputs'!G862=0,'2. Inputs'!H862=0),"",IF('2. Inputs'!E862&lt;&gt;"Hourly rate",'2. Inputs'!G862/('2. Inputs'!F862/'2. Inputs'!$B$3),'2. Inputs'!H862*'2. Inputs'!$B$3*52))</f>
        <v/>
      </c>
      <c r="G862" s="63">
        <f>'2. Inputs'!I862+'2. Inputs'!J862</f>
        <v>0</v>
      </c>
      <c r="H862" s="65" t="e">
        <f>IF('2. Inputs'!D862&gt;0,'2. Inputs'!D862,Calculations!G862+Calculations!F862)</f>
        <v>#VALUE!</v>
      </c>
      <c r="I862" s="66">
        <f ca="1">(TODAY()-'2. Inputs'!K862)/365</f>
        <v>124.95616438356164</v>
      </c>
      <c r="J862" s="1" t="str">
        <f>IF(ISBLANK('2. Inputs'!K862),"n/a",IF(I862&lt;=5,"5 or less",IF(AND(I862&gt;5,I862&lt;=10),"&gt; 5 and &lt;= 10",IF(AND(I862&gt;10,I862&lt;=15),"&gt; 10 and &lt;=15",IF(I862&gt;15,"More than 15","")))))</f>
        <v>n/a</v>
      </c>
      <c r="K862" s="68"/>
      <c r="L862" s="68"/>
    </row>
    <row r="863" spans="1:12" x14ac:dyDescent="0.35">
      <c r="A863" s="1">
        <f>'2. Inputs'!A863</f>
        <v>0</v>
      </c>
      <c r="B863" s="1">
        <f>IF('3. Results'!$C$4="Yes",'2. Inputs'!B863,IF(D863="Yes","",'2. Inputs'!B863))</f>
        <v>0</v>
      </c>
      <c r="C863" s="61" t="b">
        <f t="shared" si="13"/>
        <v>0</v>
      </c>
      <c r="D863" s="61">
        <f>'2. Inputs'!L863</f>
        <v>0</v>
      </c>
      <c r="E863" s="67" t="e">
        <f>IF('2. Inputs'!E863="Hourly rate",'2. Inputs'!H863,'2. Inputs'!G863/52/'2. Inputs'!F863)</f>
        <v>#DIV/0!</v>
      </c>
      <c r="F863" s="63" t="str">
        <f>IF(AND('2. Inputs'!G863=0,'2. Inputs'!H863=0),"",IF('2. Inputs'!E863&lt;&gt;"Hourly rate",'2. Inputs'!G863/('2. Inputs'!F863/'2. Inputs'!$B$3),'2. Inputs'!H863*'2. Inputs'!$B$3*52))</f>
        <v/>
      </c>
      <c r="G863" s="63">
        <f>'2. Inputs'!I863+'2. Inputs'!J863</f>
        <v>0</v>
      </c>
      <c r="H863" s="65" t="e">
        <f>IF('2. Inputs'!D863&gt;0,'2. Inputs'!D863,Calculations!G863+Calculations!F863)</f>
        <v>#VALUE!</v>
      </c>
      <c r="I863" s="66">
        <f ca="1">(TODAY()-'2. Inputs'!K863)/365</f>
        <v>124.95616438356164</v>
      </c>
      <c r="J863" s="1" t="str">
        <f>IF(ISBLANK('2. Inputs'!K863),"n/a",IF(I863&lt;=5,"5 or less",IF(AND(I863&gt;5,I863&lt;=10),"&gt; 5 and &lt;= 10",IF(AND(I863&gt;10,I863&lt;=15),"&gt; 10 and &lt;=15",IF(I863&gt;15,"More than 15","")))))</f>
        <v>n/a</v>
      </c>
      <c r="K863" s="68"/>
      <c r="L863" s="68"/>
    </row>
    <row r="864" spans="1:12" x14ac:dyDescent="0.35">
      <c r="A864" s="1">
        <f>'2. Inputs'!A864</f>
        <v>0</v>
      </c>
      <c r="B864" s="1">
        <f>IF('3. Results'!$C$4="Yes",'2. Inputs'!B864,IF(D864="Yes","",'2. Inputs'!B864))</f>
        <v>0</v>
      </c>
      <c r="C864" s="61" t="b">
        <f t="shared" si="13"/>
        <v>0</v>
      </c>
      <c r="D864" s="61">
        <f>'2. Inputs'!L864</f>
        <v>0</v>
      </c>
      <c r="E864" s="67" t="e">
        <f>IF('2. Inputs'!E864="Hourly rate",'2. Inputs'!H864,'2. Inputs'!G864/52/'2. Inputs'!F864)</f>
        <v>#DIV/0!</v>
      </c>
      <c r="F864" s="63" t="str">
        <f>IF(AND('2. Inputs'!G864=0,'2. Inputs'!H864=0),"",IF('2. Inputs'!E864&lt;&gt;"Hourly rate",'2. Inputs'!G864/('2. Inputs'!F864/'2. Inputs'!$B$3),'2. Inputs'!H864*'2. Inputs'!$B$3*52))</f>
        <v/>
      </c>
      <c r="G864" s="63">
        <f>'2. Inputs'!I864+'2. Inputs'!J864</f>
        <v>0</v>
      </c>
      <c r="H864" s="65" t="e">
        <f>IF('2. Inputs'!D864&gt;0,'2. Inputs'!D864,Calculations!G864+Calculations!F864)</f>
        <v>#VALUE!</v>
      </c>
      <c r="I864" s="66">
        <f ca="1">(TODAY()-'2. Inputs'!K864)/365</f>
        <v>124.95616438356164</v>
      </c>
      <c r="J864" s="1" t="str">
        <f>IF(ISBLANK('2. Inputs'!K864),"n/a",IF(I864&lt;=5,"5 or less",IF(AND(I864&gt;5,I864&lt;=10),"&gt; 5 and &lt;= 10",IF(AND(I864&gt;10,I864&lt;=15),"&gt; 10 and &lt;=15",IF(I864&gt;15,"More than 15","")))))</f>
        <v>n/a</v>
      </c>
      <c r="K864" s="68"/>
      <c r="L864" s="68"/>
    </row>
    <row r="865" spans="1:12" x14ac:dyDescent="0.35">
      <c r="A865" s="1">
        <f>'2. Inputs'!A865</f>
        <v>0</v>
      </c>
      <c r="B865" s="1">
        <f>IF('3. Results'!$C$4="Yes",'2. Inputs'!B865,IF(D865="Yes","",'2. Inputs'!B865))</f>
        <v>0</v>
      </c>
      <c r="C865" s="61" t="b">
        <f t="shared" si="13"/>
        <v>0</v>
      </c>
      <c r="D865" s="61">
        <f>'2. Inputs'!L865</f>
        <v>0</v>
      </c>
      <c r="E865" s="67" t="e">
        <f>IF('2. Inputs'!E865="Hourly rate",'2. Inputs'!H865,'2. Inputs'!G865/52/'2. Inputs'!F865)</f>
        <v>#DIV/0!</v>
      </c>
      <c r="F865" s="63" t="str">
        <f>IF(AND('2. Inputs'!G865=0,'2. Inputs'!H865=0),"",IF('2. Inputs'!E865&lt;&gt;"Hourly rate",'2. Inputs'!G865/('2. Inputs'!F865/'2. Inputs'!$B$3),'2. Inputs'!H865*'2. Inputs'!$B$3*52))</f>
        <v/>
      </c>
      <c r="G865" s="63">
        <f>'2. Inputs'!I865+'2. Inputs'!J865</f>
        <v>0</v>
      </c>
      <c r="H865" s="65" t="e">
        <f>IF('2. Inputs'!D865&gt;0,'2. Inputs'!D865,Calculations!G865+Calculations!F865)</f>
        <v>#VALUE!</v>
      </c>
      <c r="I865" s="66">
        <f ca="1">(TODAY()-'2. Inputs'!K865)/365</f>
        <v>124.95616438356164</v>
      </c>
      <c r="J865" s="1" t="str">
        <f>IF(ISBLANK('2. Inputs'!K865),"n/a",IF(I865&lt;=5,"5 or less",IF(AND(I865&gt;5,I865&lt;=10),"&gt; 5 and &lt;= 10",IF(AND(I865&gt;10,I865&lt;=15),"&gt; 10 and &lt;=15",IF(I865&gt;15,"More than 15","")))))</f>
        <v>n/a</v>
      </c>
      <c r="K865" s="68"/>
      <c r="L865" s="68"/>
    </row>
    <row r="866" spans="1:12" x14ac:dyDescent="0.35">
      <c r="A866" s="1">
        <f>'2. Inputs'!A866</f>
        <v>0</v>
      </c>
      <c r="B866" s="1">
        <f>IF('3. Results'!$C$4="Yes",'2. Inputs'!B866,IF(D866="Yes","",'2. Inputs'!B866))</f>
        <v>0</v>
      </c>
      <c r="C866" s="61" t="b">
        <f t="shared" si="13"/>
        <v>0</v>
      </c>
      <c r="D866" s="61">
        <f>'2. Inputs'!L866</f>
        <v>0</v>
      </c>
      <c r="E866" s="67" t="e">
        <f>IF('2. Inputs'!E866="Hourly rate",'2. Inputs'!H866,'2. Inputs'!G866/52/'2. Inputs'!F866)</f>
        <v>#DIV/0!</v>
      </c>
      <c r="F866" s="63" t="str">
        <f>IF(AND('2. Inputs'!G866=0,'2. Inputs'!H866=0),"",IF('2. Inputs'!E866&lt;&gt;"Hourly rate",'2. Inputs'!G866/('2. Inputs'!F866/'2. Inputs'!$B$3),'2. Inputs'!H866*'2. Inputs'!$B$3*52))</f>
        <v/>
      </c>
      <c r="G866" s="63">
        <f>'2. Inputs'!I866+'2. Inputs'!J866</f>
        <v>0</v>
      </c>
      <c r="H866" s="65" t="e">
        <f>IF('2. Inputs'!D866&gt;0,'2. Inputs'!D866,Calculations!G866+Calculations!F866)</f>
        <v>#VALUE!</v>
      </c>
      <c r="I866" s="66">
        <f ca="1">(TODAY()-'2. Inputs'!K866)/365</f>
        <v>124.95616438356164</v>
      </c>
      <c r="J866" s="1" t="str">
        <f>IF(ISBLANK('2. Inputs'!K866),"n/a",IF(I866&lt;=5,"5 or less",IF(AND(I866&gt;5,I866&lt;=10),"&gt; 5 and &lt;= 10",IF(AND(I866&gt;10,I866&lt;=15),"&gt; 10 and &lt;=15",IF(I866&gt;15,"More than 15","")))))</f>
        <v>n/a</v>
      </c>
      <c r="K866" s="68"/>
      <c r="L866" s="68"/>
    </row>
    <row r="867" spans="1:12" x14ac:dyDescent="0.35">
      <c r="A867" s="1">
        <f>'2. Inputs'!A867</f>
        <v>0</v>
      </c>
      <c r="B867" s="1">
        <f>IF('3. Results'!$C$4="Yes",'2. Inputs'!B867,IF(D867="Yes","",'2. Inputs'!B867))</f>
        <v>0</v>
      </c>
      <c r="C867" s="61" t="b">
        <f t="shared" si="13"/>
        <v>0</v>
      </c>
      <c r="D867" s="61">
        <f>'2. Inputs'!L867</f>
        <v>0</v>
      </c>
      <c r="E867" s="67" t="e">
        <f>IF('2. Inputs'!E867="Hourly rate",'2. Inputs'!H867,'2. Inputs'!G867/52/'2. Inputs'!F867)</f>
        <v>#DIV/0!</v>
      </c>
      <c r="F867" s="63" t="str">
        <f>IF(AND('2. Inputs'!G867=0,'2. Inputs'!H867=0),"",IF('2. Inputs'!E867&lt;&gt;"Hourly rate",'2. Inputs'!G867/('2. Inputs'!F867/'2. Inputs'!$B$3),'2. Inputs'!H867*'2. Inputs'!$B$3*52))</f>
        <v/>
      </c>
      <c r="G867" s="63">
        <f>'2. Inputs'!I867+'2. Inputs'!J867</f>
        <v>0</v>
      </c>
      <c r="H867" s="65" t="e">
        <f>IF('2. Inputs'!D867&gt;0,'2. Inputs'!D867,Calculations!G867+Calculations!F867)</f>
        <v>#VALUE!</v>
      </c>
      <c r="I867" s="66">
        <f ca="1">(TODAY()-'2. Inputs'!K867)/365</f>
        <v>124.95616438356164</v>
      </c>
      <c r="J867" s="1" t="str">
        <f>IF(ISBLANK('2. Inputs'!K867),"n/a",IF(I867&lt;=5,"5 or less",IF(AND(I867&gt;5,I867&lt;=10),"&gt; 5 and &lt;= 10",IF(AND(I867&gt;10,I867&lt;=15),"&gt; 10 and &lt;=15",IF(I867&gt;15,"More than 15","")))))</f>
        <v>n/a</v>
      </c>
      <c r="K867" s="68"/>
      <c r="L867" s="68"/>
    </row>
    <row r="868" spans="1:12" x14ac:dyDescent="0.35">
      <c r="A868" s="1">
        <f>'2. Inputs'!A868</f>
        <v>0</v>
      </c>
      <c r="B868" s="1">
        <f>IF('3. Results'!$C$4="Yes",'2. Inputs'!B868,IF(D868="Yes","",'2. Inputs'!B868))</f>
        <v>0</v>
      </c>
      <c r="C868" s="61" t="b">
        <f t="shared" si="13"/>
        <v>0</v>
      </c>
      <c r="D868" s="61">
        <f>'2. Inputs'!L868</f>
        <v>0</v>
      </c>
      <c r="E868" s="67" t="e">
        <f>IF('2. Inputs'!E868="Hourly rate",'2. Inputs'!H868,'2. Inputs'!G868/52/'2. Inputs'!F868)</f>
        <v>#DIV/0!</v>
      </c>
      <c r="F868" s="63" t="str">
        <f>IF(AND('2. Inputs'!G868=0,'2. Inputs'!H868=0),"",IF('2. Inputs'!E868&lt;&gt;"Hourly rate",'2. Inputs'!G868/('2. Inputs'!F868/'2. Inputs'!$B$3),'2. Inputs'!H868*'2. Inputs'!$B$3*52))</f>
        <v/>
      </c>
      <c r="G868" s="63">
        <f>'2. Inputs'!I868+'2. Inputs'!J868</f>
        <v>0</v>
      </c>
      <c r="H868" s="65" t="e">
        <f>IF('2. Inputs'!D868&gt;0,'2. Inputs'!D868,Calculations!G868+Calculations!F868)</f>
        <v>#VALUE!</v>
      </c>
      <c r="I868" s="66">
        <f ca="1">(TODAY()-'2. Inputs'!K868)/365</f>
        <v>124.95616438356164</v>
      </c>
      <c r="J868" s="1" t="str">
        <f>IF(ISBLANK('2. Inputs'!K868),"n/a",IF(I868&lt;=5,"5 or less",IF(AND(I868&gt;5,I868&lt;=10),"&gt; 5 and &lt;= 10",IF(AND(I868&gt;10,I868&lt;=15),"&gt; 10 and &lt;=15",IF(I868&gt;15,"More than 15","")))))</f>
        <v>n/a</v>
      </c>
      <c r="K868" s="68"/>
      <c r="L868" s="68"/>
    </row>
    <row r="869" spans="1:12" x14ac:dyDescent="0.35">
      <c r="A869" s="1">
        <f>'2. Inputs'!A869</f>
        <v>0</v>
      </c>
      <c r="B869" s="1">
        <f>IF('3. Results'!$C$4="Yes",'2. Inputs'!B869,IF(D869="Yes","",'2. Inputs'!B869))</f>
        <v>0</v>
      </c>
      <c r="C869" s="61" t="b">
        <f t="shared" si="13"/>
        <v>0</v>
      </c>
      <c r="D869" s="61">
        <f>'2. Inputs'!L869</f>
        <v>0</v>
      </c>
      <c r="E869" s="67" t="e">
        <f>IF('2. Inputs'!E869="Hourly rate",'2. Inputs'!H869,'2. Inputs'!G869/52/'2. Inputs'!F869)</f>
        <v>#DIV/0!</v>
      </c>
      <c r="F869" s="63" t="str">
        <f>IF(AND('2. Inputs'!G869=0,'2. Inputs'!H869=0),"",IF('2. Inputs'!E869&lt;&gt;"Hourly rate",'2. Inputs'!G869/('2. Inputs'!F869/'2. Inputs'!$B$3),'2. Inputs'!H869*'2. Inputs'!$B$3*52))</f>
        <v/>
      </c>
      <c r="G869" s="63">
        <f>'2. Inputs'!I869+'2. Inputs'!J869</f>
        <v>0</v>
      </c>
      <c r="H869" s="65" t="e">
        <f>IF('2. Inputs'!D869&gt;0,'2. Inputs'!D869,Calculations!G869+Calculations!F869)</f>
        <v>#VALUE!</v>
      </c>
      <c r="I869" s="66">
        <f ca="1">(TODAY()-'2. Inputs'!K869)/365</f>
        <v>124.95616438356164</v>
      </c>
      <c r="J869" s="1" t="str">
        <f>IF(ISBLANK('2. Inputs'!K869),"n/a",IF(I869&lt;=5,"5 or less",IF(AND(I869&gt;5,I869&lt;=10),"&gt; 5 and &lt;= 10",IF(AND(I869&gt;10,I869&lt;=15),"&gt; 10 and &lt;=15",IF(I869&gt;15,"More than 15","")))))</f>
        <v>n/a</v>
      </c>
      <c r="K869" s="68"/>
      <c r="L869" s="68"/>
    </row>
    <row r="870" spans="1:12" x14ac:dyDescent="0.35">
      <c r="A870" s="1">
        <f>'2. Inputs'!A870</f>
        <v>0</v>
      </c>
      <c r="B870" s="1">
        <f>IF('3. Results'!$C$4="Yes",'2. Inputs'!B870,IF(D870="Yes","",'2. Inputs'!B870))</f>
        <v>0</v>
      </c>
      <c r="C870" s="61" t="b">
        <f t="shared" si="13"/>
        <v>0</v>
      </c>
      <c r="D870" s="61">
        <f>'2. Inputs'!L870</f>
        <v>0</v>
      </c>
      <c r="E870" s="67" t="e">
        <f>IF('2. Inputs'!E870="Hourly rate",'2. Inputs'!H870,'2. Inputs'!G870/52/'2. Inputs'!F870)</f>
        <v>#DIV/0!</v>
      </c>
      <c r="F870" s="63" t="str">
        <f>IF(AND('2. Inputs'!G870=0,'2. Inputs'!H870=0),"",IF('2. Inputs'!E870&lt;&gt;"Hourly rate",'2. Inputs'!G870/('2. Inputs'!F870/'2. Inputs'!$B$3),'2. Inputs'!H870*'2. Inputs'!$B$3*52))</f>
        <v/>
      </c>
      <c r="G870" s="63">
        <f>'2. Inputs'!I870+'2. Inputs'!J870</f>
        <v>0</v>
      </c>
      <c r="H870" s="65" t="e">
        <f>IF('2. Inputs'!D870&gt;0,'2. Inputs'!D870,Calculations!G870+Calculations!F870)</f>
        <v>#VALUE!</v>
      </c>
      <c r="I870" s="66">
        <f ca="1">(TODAY()-'2. Inputs'!K870)/365</f>
        <v>124.95616438356164</v>
      </c>
      <c r="J870" s="1" t="str">
        <f>IF(ISBLANK('2. Inputs'!K870),"n/a",IF(I870&lt;=5,"5 or less",IF(AND(I870&gt;5,I870&lt;=10),"&gt; 5 and &lt;= 10",IF(AND(I870&gt;10,I870&lt;=15),"&gt; 10 and &lt;=15",IF(I870&gt;15,"More than 15","")))))</f>
        <v>n/a</v>
      </c>
      <c r="K870" s="68"/>
      <c r="L870" s="68"/>
    </row>
    <row r="871" spans="1:12" x14ac:dyDescent="0.35">
      <c r="A871" s="1">
        <f>'2. Inputs'!A871</f>
        <v>0</v>
      </c>
      <c r="B871" s="1">
        <f>IF('3. Results'!$C$4="Yes",'2. Inputs'!B871,IF(D871="Yes","",'2. Inputs'!B871))</f>
        <v>0</v>
      </c>
      <c r="C871" s="61" t="b">
        <f t="shared" si="13"/>
        <v>0</v>
      </c>
      <c r="D871" s="61">
        <f>'2. Inputs'!L871</f>
        <v>0</v>
      </c>
      <c r="E871" s="67" t="e">
        <f>IF('2. Inputs'!E871="Hourly rate",'2. Inputs'!H871,'2. Inputs'!G871/52/'2. Inputs'!F871)</f>
        <v>#DIV/0!</v>
      </c>
      <c r="F871" s="63" t="str">
        <f>IF(AND('2. Inputs'!G871=0,'2. Inputs'!H871=0),"",IF('2. Inputs'!E871&lt;&gt;"Hourly rate",'2. Inputs'!G871/('2. Inputs'!F871/'2. Inputs'!$B$3),'2. Inputs'!H871*'2. Inputs'!$B$3*52))</f>
        <v/>
      </c>
      <c r="G871" s="63">
        <f>'2. Inputs'!I871+'2. Inputs'!J871</f>
        <v>0</v>
      </c>
      <c r="H871" s="65" t="e">
        <f>IF('2. Inputs'!D871&gt;0,'2. Inputs'!D871,Calculations!G871+Calculations!F871)</f>
        <v>#VALUE!</v>
      </c>
      <c r="I871" s="66">
        <f ca="1">(TODAY()-'2. Inputs'!K871)/365</f>
        <v>124.95616438356164</v>
      </c>
      <c r="J871" s="1" t="str">
        <f>IF(ISBLANK('2. Inputs'!K871),"n/a",IF(I871&lt;=5,"5 or less",IF(AND(I871&gt;5,I871&lt;=10),"&gt; 5 and &lt;= 10",IF(AND(I871&gt;10,I871&lt;=15),"&gt; 10 and &lt;=15",IF(I871&gt;15,"More than 15","")))))</f>
        <v>n/a</v>
      </c>
      <c r="K871" s="68"/>
      <c r="L871" s="68"/>
    </row>
    <row r="872" spans="1:12" x14ac:dyDescent="0.35">
      <c r="A872" s="1">
        <f>'2. Inputs'!A872</f>
        <v>0</v>
      </c>
      <c r="B872" s="1">
        <f>IF('3. Results'!$C$4="Yes",'2. Inputs'!B872,IF(D872="Yes","",'2. Inputs'!B872))</f>
        <v>0</v>
      </c>
      <c r="C872" s="61" t="b">
        <f t="shared" si="13"/>
        <v>0</v>
      </c>
      <c r="D872" s="61">
        <f>'2. Inputs'!L872</f>
        <v>0</v>
      </c>
      <c r="E872" s="67" t="e">
        <f>IF('2. Inputs'!E872="Hourly rate",'2. Inputs'!H872,'2. Inputs'!G872/52/'2. Inputs'!F872)</f>
        <v>#DIV/0!</v>
      </c>
      <c r="F872" s="63" t="str">
        <f>IF(AND('2. Inputs'!G872=0,'2. Inputs'!H872=0),"",IF('2. Inputs'!E872&lt;&gt;"Hourly rate",'2. Inputs'!G872/('2. Inputs'!F872/'2. Inputs'!$B$3),'2. Inputs'!H872*'2. Inputs'!$B$3*52))</f>
        <v/>
      </c>
      <c r="G872" s="63">
        <f>'2. Inputs'!I872+'2. Inputs'!J872</f>
        <v>0</v>
      </c>
      <c r="H872" s="65" t="e">
        <f>IF('2. Inputs'!D872&gt;0,'2. Inputs'!D872,Calculations!G872+Calculations!F872)</f>
        <v>#VALUE!</v>
      </c>
      <c r="I872" s="66">
        <f ca="1">(TODAY()-'2. Inputs'!K872)/365</f>
        <v>124.95616438356164</v>
      </c>
      <c r="J872" s="1" t="str">
        <f>IF(ISBLANK('2. Inputs'!K872),"n/a",IF(I872&lt;=5,"5 or less",IF(AND(I872&gt;5,I872&lt;=10),"&gt; 5 and &lt;= 10",IF(AND(I872&gt;10,I872&lt;=15),"&gt; 10 and &lt;=15",IF(I872&gt;15,"More than 15","")))))</f>
        <v>n/a</v>
      </c>
      <c r="K872" s="68"/>
      <c r="L872" s="68"/>
    </row>
    <row r="873" spans="1:12" x14ac:dyDescent="0.35">
      <c r="A873" s="1">
        <f>'2. Inputs'!A873</f>
        <v>0</v>
      </c>
      <c r="B873" s="1">
        <f>IF('3. Results'!$C$4="Yes",'2. Inputs'!B873,IF(D873="Yes","",'2. Inputs'!B873))</f>
        <v>0</v>
      </c>
      <c r="C873" s="61" t="b">
        <f t="shared" si="13"/>
        <v>0</v>
      </c>
      <c r="D873" s="61">
        <f>'2. Inputs'!L873</f>
        <v>0</v>
      </c>
      <c r="E873" s="67" t="e">
        <f>IF('2. Inputs'!E873="Hourly rate",'2. Inputs'!H873,'2. Inputs'!G873/52/'2. Inputs'!F873)</f>
        <v>#DIV/0!</v>
      </c>
      <c r="F873" s="63" t="str">
        <f>IF(AND('2. Inputs'!G873=0,'2. Inputs'!H873=0),"",IF('2. Inputs'!E873&lt;&gt;"Hourly rate",'2. Inputs'!G873/('2. Inputs'!F873/'2. Inputs'!$B$3),'2. Inputs'!H873*'2. Inputs'!$B$3*52))</f>
        <v/>
      </c>
      <c r="G873" s="63">
        <f>'2. Inputs'!I873+'2. Inputs'!J873</f>
        <v>0</v>
      </c>
      <c r="H873" s="65" t="e">
        <f>IF('2. Inputs'!D873&gt;0,'2. Inputs'!D873,Calculations!G873+Calculations!F873)</f>
        <v>#VALUE!</v>
      </c>
      <c r="I873" s="66">
        <f ca="1">(TODAY()-'2. Inputs'!K873)/365</f>
        <v>124.95616438356164</v>
      </c>
      <c r="J873" s="1" t="str">
        <f>IF(ISBLANK('2. Inputs'!K873),"n/a",IF(I873&lt;=5,"5 or less",IF(AND(I873&gt;5,I873&lt;=10),"&gt; 5 and &lt;= 10",IF(AND(I873&gt;10,I873&lt;=15),"&gt; 10 and &lt;=15",IF(I873&gt;15,"More than 15","")))))</f>
        <v>n/a</v>
      </c>
      <c r="K873" s="68"/>
      <c r="L873" s="68"/>
    </row>
    <row r="874" spans="1:12" x14ac:dyDescent="0.35">
      <c r="A874" s="1">
        <f>'2. Inputs'!A874</f>
        <v>0</v>
      </c>
      <c r="B874" s="1">
        <f>IF('3. Results'!$C$4="Yes",'2. Inputs'!B874,IF(D874="Yes","",'2. Inputs'!B874))</f>
        <v>0</v>
      </c>
      <c r="C874" s="61" t="b">
        <f t="shared" si="13"/>
        <v>0</v>
      </c>
      <c r="D874" s="61">
        <f>'2. Inputs'!L874</f>
        <v>0</v>
      </c>
      <c r="E874" s="67" t="e">
        <f>IF('2. Inputs'!E874="Hourly rate",'2. Inputs'!H874,'2. Inputs'!G874/52/'2. Inputs'!F874)</f>
        <v>#DIV/0!</v>
      </c>
      <c r="F874" s="63" t="str">
        <f>IF(AND('2. Inputs'!G874=0,'2. Inputs'!H874=0),"",IF('2. Inputs'!E874&lt;&gt;"Hourly rate",'2. Inputs'!G874/('2. Inputs'!F874/'2. Inputs'!$B$3),'2. Inputs'!H874*'2. Inputs'!$B$3*52))</f>
        <v/>
      </c>
      <c r="G874" s="63">
        <f>'2. Inputs'!I874+'2. Inputs'!J874</f>
        <v>0</v>
      </c>
      <c r="H874" s="65" t="e">
        <f>IF('2. Inputs'!D874&gt;0,'2. Inputs'!D874,Calculations!G874+Calculations!F874)</f>
        <v>#VALUE!</v>
      </c>
      <c r="I874" s="66">
        <f ca="1">(TODAY()-'2. Inputs'!K874)/365</f>
        <v>124.95616438356164</v>
      </c>
      <c r="J874" s="1" t="str">
        <f>IF(ISBLANK('2. Inputs'!K874),"n/a",IF(I874&lt;=5,"5 or less",IF(AND(I874&gt;5,I874&lt;=10),"&gt; 5 and &lt;= 10",IF(AND(I874&gt;10,I874&lt;=15),"&gt; 10 and &lt;=15",IF(I874&gt;15,"More than 15","")))))</f>
        <v>n/a</v>
      </c>
      <c r="K874" s="68"/>
      <c r="L874" s="68"/>
    </row>
    <row r="875" spans="1:12" x14ac:dyDescent="0.35">
      <c r="A875" s="1">
        <f>'2. Inputs'!A875</f>
        <v>0</v>
      </c>
      <c r="B875" s="1">
        <f>IF('3. Results'!$C$4="Yes",'2. Inputs'!B875,IF(D875="Yes","",'2. Inputs'!B875))</f>
        <v>0</v>
      </c>
      <c r="C875" s="61" t="b">
        <f t="shared" si="13"/>
        <v>0</v>
      </c>
      <c r="D875" s="61">
        <f>'2. Inputs'!L875</f>
        <v>0</v>
      </c>
      <c r="E875" s="67" t="e">
        <f>IF('2. Inputs'!E875="Hourly rate",'2. Inputs'!H875,'2. Inputs'!G875/52/'2. Inputs'!F875)</f>
        <v>#DIV/0!</v>
      </c>
      <c r="F875" s="63" t="str">
        <f>IF(AND('2. Inputs'!G875=0,'2. Inputs'!H875=0),"",IF('2. Inputs'!E875&lt;&gt;"Hourly rate",'2. Inputs'!G875/('2. Inputs'!F875/'2. Inputs'!$B$3),'2. Inputs'!H875*'2. Inputs'!$B$3*52))</f>
        <v/>
      </c>
      <c r="G875" s="63">
        <f>'2. Inputs'!I875+'2. Inputs'!J875</f>
        <v>0</v>
      </c>
      <c r="H875" s="65" t="e">
        <f>IF('2. Inputs'!D875&gt;0,'2. Inputs'!D875,Calculations!G875+Calculations!F875)</f>
        <v>#VALUE!</v>
      </c>
      <c r="I875" s="66">
        <f ca="1">(TODAY()-'2. Inputs'!K875)/365</f>
        <v>124.95616438356164</v>
      </c>
      <c r="J875" s="1" t="str">
        <f>IF(ISBLANK('2. Inputs'!K875),"n/a",IF(I875&lt;=5,"5 or less",IF(AND(I875&gt;5,I875&lt;=10),"&gt; 5 and &lt;= 10",IF(AND(I875&gt;10,I875&lt;=15),"&gt; 10 and &lt;=15",IF(I875&gt;15,"More than 15","")))))</f>
        <v>n/a</v>
      </c>
      <c r="K875" s="68"/>
      <c r="L875" s="68"/>
    </row>
    <row r="876" spans="1:12" x14ac:dyDescent="0.35">
      <c r="A876" s="1">
        <f>'2. Inputs'!A876</f>
        <v>0</v>
      </c>
      <c r="B876" s="1">
        <f>IF('3. Results'!$C$4="Yes",'2. Inputs'!B876,IF(D876="Yes","",'2. Inputs'!B876))</f>
        <v>0</v>
      </c>
      <c r="C876" s="61" t="b">
        <f t="shared" si="13"/>
        <v>0</v>
      </c>
      <c r="D876" s="61">
        <f>'2. Inputs'!L876</f>
        <v>0</v>
      </c>
      <c r="E876" s="67" t="e">
        <f>IF('2. Inputs'!E876="Hourly rate",'2. Inputs'!H876,'2. Inputs'!G876/52/'2. Inputs'!F876)</f>
        <v>#DIV/0!</v>
      </c>
      <c r="F876" s="63" t="str">
        <f>IF(AND('2. Inputs'!G876=0,'2. Inputs'!H876=0),"",IF('2. Inputs'!E876&lt;&gt;"Hourly rate",'2. Inputs'!G876/('2. Inputs'!F876/'2. Inputs'!$B$3),'2. Inputs'!H876*'2. Inputs'!$B$3*52))</f>
        <v/>
      </c>
      <c r="G876" s="63">
        <f>'2. Inputs'!I876+'2. Inputs'!J876</f>
        <v>0</v>
      </c>
      <c r="H876" s="65" t="e">
        <f>IF('2. Inputs'!D876&gt;0,'2. Inputs'!D876,Calculations!G876+Calculations!F876)</f>
        <v>#VALUE!</v>
      </c>
      <c r="I876" s="66">
        <f ca="1">(TODAY()-'2. Inputs'!K876)/365</f>
        <v>124.95616438356164</v>
      </c>
      <c r="J876" s="1" t="str">
        <f>IF(ISBLANK('2. Inputs'!K876),"n/a",IF(I876&lt;=5,"5 or less",IF(AND(I876&gt;5,I876&lt;=10),"&gt; 5 and &lt;= 10",IF(AND(I876&gt;10,I876&lt;=15),"&gt; 10 and &lt;=15",IF(I876&gt;15,"More than 15","")))))</f>
        <v>n/a</v>
      </c>
      <c r="K876" s="68"/>
      <c r="L876" s="68"/>
    </row>
    <row r="877" spans="1:12" x14ac:dyDescent="0.35">
      <c r="A877" s="1">
        <f>'2. Inputs'!A877</f>
        <v>0</v>
      </c>
      <c r="B877" s="1">
        <f>IF('3. Results'!$C$4="Yes",'2. Inputs'!B877,IF(D877="Yes","",'2. Inputs'!B877))</f>
        <v>0</v>
      </c>
      <c r="C877" s="61" t="b">
        <f t="shared" si="13"/>
        <v>0</v>
      </c>
      <c r="D877" s="61">
        <f>'2. Inputs'!L877</f>
        <v>0</v>
      </c>
      <c r="E877" s="67" t="e">
        <f>IF('2. Inputs'!E877="Hourly rate",'2. Inputs'!H877,'2. Inputs'!G877/52/'2. Inputs'!F877)</f>
        <v>#DIV/0!</v>
      </c>
      <c r="F877" s="63" t="str">
        <f>IF(AND('2. Inputs'!G877=0,'2. Inputs'!H877=0),"",IF('2. Inputs'!E877&lt;&gt;"Hourly rate",'2. Inputs'!G877/('2. Inputs'!F877/'2. Inputs'!$B$3),'2. Inputs'!H877*'2. Inputs'!$B$3*52))</f>
        <v/>
      </c>
      <c r="G877" s="63">
        <f>'2. Inputs'!I877+'2. Inputs'!J877</f>
        <v>0</v>
      </c>
      <c r="H877" s="65" t="e">
        <f>IF('2. Inputs'!D877&gt;0,'2. Inputs'!D877,Calculations!G877+Calculations!F877)</f>
        <v>#VALUE!</v>
      </c>
      <c r="I877" s="66">
        <f ca="1">(TODAY()-'2. Inputs'!K877)/365</f>
        <v>124.95616438356164</v>
      </c>
      <c r="J877" s="1" t="str">
        <f>IF(ISBLANK('2. Inputs'!K877),"n/a",IF(I877&lt;=5,"5 or less",IF(AND(I877&gt;5,I877&lt;=10),"&gt; 5 and &lt;= 10",IF(AND(I877&gt;10,I877&lt;=15),"&gt; 10 and &lt;=15",IF(I877&gt;15,"More than 15","")))))</f>
        <v>n/a</v>
      </c>
      <c r="K877" s="68"/>
      <c r="L877" s="68"/>
    </row>
    <row r="878" spans="1:12" x14ac:dyDescent="0.35">
      <c r="A878" s="1">
        <f>'2. Inputs'!A878</f>
        <v>0</v>
      </c>
      <c r="B878" s="1">
        <f>IF('3. Results'!$C$4="Yes",'2. Inputs'!B878,IF(D878="Yes","",'2. Inputs'!B878))</f>
        <v>0</v>
      </c>
      <c r="C878" s="61" t="b">
        <f t="shared" si="13"/>
        <v>0</v>
      </c>
      <c r="D878" s="61">
        <f>'2. Inputs'!L878</f>
        <v>0</v>
      </c>
      <c r="E878" s="67" t="e">
        <f>IF('2. Inputs'!E878="Hourly rate",'2. Inputs'!H878,'2. Inputs'!G878/52/'2. Inputs'!F878)</f>
        <v>#DIV/0!</v>
      </c>
      <c r="F878" s="63" t="str">
        <f>IF(AND('2. Inputs'!G878=0,'2. Inputs'!H878=0),"",IF('2. Inputs'!E878&lt;&gt;"Hourly rate",'2. Inputs'!G878/('2. Inputs'!F878/'2. Inputs'!$B$3),'2. Inputs'!H878*'2. Inputs'!$B$3*52))</f>
        <v/>
      </c>
      <c r="G878" s="63">
        <f>'2. Inputs'!I878+'2. Inputs'!J878</f>
        <v>0</v>
      </c>
      <c r="H878" s="65" t="e">
        <f>IF('2. Inputs'!D878&gt;0,'2. Inputs'!D878,Calculations!G878+Calculations!F878)</f>
        <v>#VALUE!</v>
      </c>
      <c r="I878" s="66">
        <f ca="1">(TODAY()-'2. Inputs'!K878)/365</f>
        <v>124.95616438356164</v>
      </c>
      <c r="J878" s="1" t="str">
        <f>IF(ISBLANK('2. Inputs'!K878),"n/a",IF(I878&lt;=5,"5 or less",IF(AND(I878&gt;5,I878&lt;=10),"&gt; 5 and &lt;= 10",IF(AND(I878&gt;10,I878&lt;=15),"&gt; 10 and &lt;=15",IF(I878&gt;15,"More than 15","")))))</f>
        <v>n/a</v>
      </c>
      <c r="K878" s="68"/>
      <c r="L878" s="68"/>
    </row>
    <row r="879" spans="1:12" x14ac:dyDescent="0.35">
      <c r="A879" s="1">
        <f>'2. Inputs'!A879</f>
        <v>0</v>
      </c>
      <c r="B879" s="1">
        <f>IF('3. Results'!$C$4="Yes",'2. Inputs'!B879,IF(D879="Yes","",'2. Inputs'!B879))</f>
        <v>0</v>
      </c>
      <c r="C879" s="61" t="b">
        <f t="shared" si="13"/>
        <v>0</v>
      </c>
      <c r="D879" s="61">
        <f>'2. Inputs'!L879</f>
        <v>0</v>
      </c>
      <c r="E879" s="67" t="e">
        <f>IF('2. Inputs'!E879="Hourly rate",'2. Inputs'!H879,'2. Inputs'!G879/52/'2. Inputs'!F879)</f>
        <v>#DIV/0!</v>
      </c>
      <c r="F879" s="63" t="str">
        <f>IF(AND('2. Inputs'!G879=0,'2. Inputs'!H879=0),"",IF('2. Inputs'!E879&lt;&gt;"Hourly rate",'2. Inputs'!G879/('2. Inputs'!F879/'2. Inputs'!$B$3),'2. Inputs'!H879*'2. Inputs'!$B$3*52))</f>
        <v/>
      </c>
      <c r="G879" s="63">
        <f>'2. Inputs'!I879+'2. Inputs'!J879</f>
        <v>0</v>
      </c>
      <c r="H879" s="65" t="e">
        <f>IF('2. Inputs'!D879&gt;0,'2. Inputs'!D879,Calculations!G879+Calculations!F879)</f>
        <v>#VALUE!</v>
      </c>
      <c r="I879" s="66">
        <f ca="1">(TODAY()-'2. Inputs'!K879)/365</f>
        <v>124.95616438356164</v>
      </c>
      <c r="J879" s="1" t="str">
        <f>IF(ISBLANK('2. Inputs'!K879),"n/a",IF(I879&lt;=5,"5 or less",IF(AND(I879&gt;5,I879&lt;=10),"&gt; 5 and &lt;= 10",IF(AND(I879&gt;10,I879&lt;=15),"&gt; 10 and &lt;=15",IF(I879&gt;15,"More than 15","")))))</f>
        <v>n/a</v>
      </c>
      <c r="K879" s="68"/>
      <c r="L879" s="68"/>
    </row>
    <row r="880" spans="1:12" x14ac:dyDescent="0.35">
      <c r="A880" s="1">
        <f>'2. Inputs'!A880</f>
        <v>0</v>
      </c>
      <c r="B880" s="1">
        <f>IF('3. Results'!$C$4="Yes",'2. Inputs'!B880,IF(D880="Yes","",'2. Inputs'!B880))</f>
        <v>0</v>
      </c>
      <c r="C880" s="61" t="b">
        <f t="shared" si="13"/>
        <v>0</v>
      </c>
      <c r="D880" s="61">
        <f>'2. Inputs'!L880</f>
        <v>0</v>
      </c>
      <c r="E880" s="67" t="e">
        <f>IF('2. Inputs'!E880="Hourly rate",'2. Inputs'!H880,'2. Inputs'!G880/52/'2. Inputs'!F880)</f>
        <v>#DIV/0!</v>
      </c>
      <c r="F880" s="63" t="str">
        <f>IF(AND('2. Inputs'!G880=0,'2. Inputs'!H880=0),"",IF('2. Inputs'!E880&lt;&gt;"Hourly rate",'2. Inputs'!G880/('2. Inputs'!F880/'2. Inputs'!$B$3),'2. Inputs'!H880*'2. Inputs'!$B$3*52))</f>
        <v/>
      </c>
      <c r="G880" s="63">
        <f>'2. Inputs'!I880+'2. Inputs'!J880</f>
        <v>0</v>
      </c>
      <c r="H880" s="65" t="e">
        <f>IF('2. Inputs'!D880&gt;0,'2. Inputs'!D880,Calculations!G880+Calculations!F880)</f>
        <v>#VALUE!</v>
      </c>
      <c r="I880" s="66">
        <f ca="1">(TODAY()-'2. Inputs'!K880)/365</f>
        <v>124.95616438356164</v>
      </c>
      <c r="J880" s="1" t="str">
        <f>IF(ISBLANK('2. Inputs'!K880),"n/a",IF(I880&lt;=5,"5 or less",IF(AND(I880&gt;5,I880&lt;=10),"&gt; 5 and &lt;= 10",IF(AND(I880&gt;10,I880&lt;=15),"&gt; 10 and &lt;=15",IF(I880&gt;15,"More than 15","")))))</f>
        <v>n/a</v>
      </c>
      <c r="K880" s="68"/>
      <c r="L880" s="68"/>
    </row>
    <row r="881" spans="1:12" x14ac:dyDescent="0.35">
      <c r="A881" s="1">
        <f>'2. Inputs'!A881</f>
        <v>0</v>
      </c>
      <c r="B881" s="1">
        <f>IF('3. Results'!$C$4="Yes",'2. Inputs'!B881,IF(D881="Yes","",'2. Inputs'!B881))</f>
        <v>0</v>
      </c>
      <c r="C881" s="61" t="b">
        <f t="shared" si="13"/>
        <v>0</v>
      </c>
      <c r="D881" s="61">
        <f>'2. Inputs'!L881</f>
        <v>0</v>
      </c>
      <c r="E881" s="67" t="e">
        <f>IF('2. Inputs'!E881="Hourly rate",'2. Inputs'!H881,'2. Inputs'!G881/52/'2. Inputs'!F881)</f>
        <v>#DIV/0!</v>
      </c>
      <c r="F881" s="63" t="str">
        <f>IF(AND('2. Inputs'!G881=0,'2. Inputs'!H881=0),"",IF('2. Inputs'!E881&lt;&gt;"Hourly rate",'2. Inputs'!G881/('2. Inputs'!F881/'2. Inputs'!$B$3),'2. Inputs'!H881*'2. Inputs'!$B$3*52))</f>
        <v/>
      </c>
      <c r="G881" s="63">
        <f>'2. Inputs'!I881+'2. Inputs'!J881</f>
        <v>0</v>
      </c>
      <c r="H881" s="65" t="e">
        <f>IF('2. Inputs'!D881&gt;0,'2. Inputs'!D881,Calculations!G881+Calculations!F881)</f>
        <v>#VALUE!</v>
      </c>
      <c r="I881" s="66">
        <f ca="1">(TODAY()-'2. Inputs'!K881)/365</f>
        <v>124.95616438356164</v>
      </c>
      <c r="J881" s="1" t="str">
        <f>IF(ISBLANK('2. Inputs'!K881),"n/a",IF(I881&lt;=5,"5 or less",IF(AND(I881&gt;5,I881&lt;=10),"&gt; 5 and &lt;= 10",IF(AND(I881&gt;10,I881&lt;=15),"&gt; 10 and &lt;=15",IF(I881&gt;15,"More than 15","")))))</f>
        <v>n/a</v>
      </c>
      <c r="K881" s="68"/>
      <c r="L881" s="68"/>
    </row>
    <row r="882" spans="1:12" x14ac:dyDescent="0.35">
      <c r="A882" s="1">
        <f>'2. Inputs'!A882</f>
        <v>0</v>
      </c>
      <c r="B882" s="1">
        <f>IF('3. Results'!$C$4="Yes",'2. Inputs'!B882,IF(D882="Yes","",'2. Inputs'!B882))</f>
        <v>0</v>
      </c>
      <c r="C882" s="61" t="b">
        <f t="shared" si="13"/>
        <v>0</v>
      </c>
      <c r="D882" s="61">
        <f>'2. Inputs'!L882</f>
        <v>0</v>
      </c>
      <c r="E882" s="67" t="e">
        <f>IF('2. Inputs'!E882="Hourly rate",'2. Inputs'!H882,'2. Inputs'!G882/52/'2. Inputs'!F882)</f>
        <v>#DIV/0!</v>
      </c>
      <c r="F882" s="63" t="str">
        <f>IF(AND('2. Inputs'!G882=0,'2. Inputs'!H882=0),"",IF('2. Inputs'!E882&lt;&gt;"Hourly rate",'2. Inputs'!G882/('2. Inputs'!F882/'2. Inputs'!$B$3),'2. Inputs'!H882*'2. Inputs'!$B$3*52))</f>
        <v/>
      </c>
      <c r="G882" s="63">
        <f>'2. Inputs'!I882+'2. Inputs'!J882</f>
        <v>0</v>
      </c>
      <c r="H882" s="65" t="e">
        <f>IF('2. Inputs'!D882&gt;0,'2. Inputs'!D882,Calculations!G882+Calculations!F882)</f>
        <v>#VALUE!</v>
      </c>
      <c r="I882" s="66">
        <f ca="1">(TODAY()-'2. Inputs'!K882)/365</f>
        <v>124.95616438356164</v>
      </c>
      <c r="J882" s="1" t="str">
        <f>IF(ISBLANK('2. Inputs'!K882),"n/a",IF(I882&lt;=5,"5 or less",IF(AND(I882&gt;5,I882&lt;=10),"&gt; 5 and &lt;= 10",IF(AND(I882&gt;10,I882&lt;=15),"&gt; 10 and &lt;=15",IF(I882&gt;15,"More than 15","")))))</f>
        <v>n/a</v>
      </c>
      <c r="K882" s="68"/>
      <c r="L882" s="68"/>
    </row>
    <row r="883" spans="1:12" x14ac:dyDescent="0.35">
      <c r="A883" s="1">
        <f>'2. Inputs'!A883</f>
        <v>0</v>
      </c>
      <c r="B883" s="1">
        <f>IF('3. Results'!$C$4="Yes",'2. Inputs'!B883,IF(D883="Yes","",'2. Inputs'!B883))</f>
        <v>0</v>
      </c>
      <c r="C883" s="61" t="b">
        <f t="shared" si="13"/>
        <v>0</v>
      </c>
      <c r="D883" s="61">
        <f>'2. Inputs'!L883</f>
        <v>0</v>
      </c>
      <c r="E883" s="67" t="e">
        <f>IF('2. Inputs'!E883="Hourly rate",'2. Inputs'!H883,'2. Inputs'!G883/52/'2. Inputs'!F883)</f>
        <v>#DIV/0!</v>
      </c>
      <c r="F883" s="63" t="str">
        <f>IF(AND('2. Inputs'!G883=0,'2. Inputs'!H883=0),"",IF('2. Inputs'!E883&lt;&gt;"Hourly rate",'2. Inputs'!G883/('2. Inputs'!F883/'2. Inputs'!$B$3),'2. Inputs'!H883*'2. Inputs'!$B$3*52))</f>
        <v/>
      </c>
      <c r="G883" s="63">
        <f>'2. Inputs'!I883+'2. Inputs'!J883</f>
        <v>0</v>
      </c>
      <c r="H883" s="65" t="e">
        <f>IF('2. Inputs'!D883&gt;0,'2. Inputs'!D883,Calculations!G883+Calculations!F883)</f>
        <v>#VALUE!</v>
      </c>
      <c r="I883" s="66">
        <f ca="1">(TODAY()-'2. Inputs'!K883)/365</f>
        <v>124.95616438356164</v>
      </c>
      <c r="J883" s="1" t="str">
        <f>IF(ISBLANK('2. Inputs'!K883),"n/a",IF(I883&lt;=5,"5 or less",IF(AND(I883&gt;5,I883&lt;=10),"&gt; 5 and &lt;= 10",IF(AND(I883&gt;10,I883&lt;=15),"&gt; 10 and &lt;=15",IF(I883&gt;15,"More than 15","")))))</f>
        <v>n/a</v>
      </c>
      <c r="K883" s="68"/>
      <c r="L883" s="68"/>
    </row>
    <row r="884" spans="1:12" x14ac:dyDescent="0.35">
      <c r="A884" s="1">
        <f>'2. Inputs'!A884</f>
        <v>0</v>
      </c>
      <c r="B884" s="1">
        <f>IF('3. Results'!$C$4="Yes",'2. Inputs'!B884,IF(D884="Yes","",'2. Inputs'!B884))</f>
        <v>0</v>
      </c>
      <c r="C884" s="61" t="b">
        <f t="shared" si="13"/>
        <v>0</v>
      </c>
      <c r="D884" s="61">
        <f>'2. Inputs'!L884</f>
        <v>0</v>
      </c>
      <c r="E884" s="67" t="e">
        <f>IF('2. Inputs'!E884="Hourly rate",'2. Inputs'!H884,'2. Inputs'!G884/52/'2. Inputs'!F884)</f>
        <v>#DIV/0!</v>
      </c>
      <c r="F884" s="63" t="str">
        <f>IF(AND('2. Inputs'!G884=0,'2. Inputs'!H884=0),"",IF('2. Inputs'!E884&lt;&gt;"Hourly rate",'2. Inputs'!G884/('2. Inputs'!F884/'2. Inputs'!$B$3),'2. Inputs'!H884*'2. Inputs'!$B$3*52))</f>
        <v/>
      </c>
      <c r="G884" s="63">
        <f>'2. Inputs'!I884+'2. Inputs'!J884</f>
        <v>0</v>
      </c>
      <c r="H884" s="65" t="e">
        <f>IF('2. Inputs'!D884&gt;0,'2. Inputs'!D884,Calculations!G884+Calculations!F884)</f>
        <v>#VALUE!</v>
      </c>
      <c r="I884" s="66">
        <f ca="1">(TODAY()-'2. Inputs'!K884)/365</f>
        <v>124.95616438356164</v>
      </c>
      <c r="J884" s="1" t="str">
        <f>IF(ISBLANK('2. Inputs'!K884),"n/a",IF(I884&lt;=5,"5 or less",IF(AND(I884&gt;5,I884&lt;=10),"&gt; 5 and &lt;= 10",IF(AND(I884&gt;10,I884&lt;=15),"&gt; 10 and &lt;=15",IF(I884&gt;15,"More than 15","")))))</f>
        <v>n/a</v>
      </c>
      <c r="K884" s="68"/>
      <c r="L884" s="68"/>
    </row>
    <row r="885" spans="1:12" x14ac:dyDescent="0.35">
      <c r="A885" s="1">
        <f>'2. Inputs'!A885</f>
        <v>0</v>
      </c>
      <c r="B885" s="1">
        <f>IF('3. Results'!$C$4="Yes",'2. Inputs'!B885,IF(D885="Yes","",'2. Inputs'!B885))</f>
        <v>0</v>
      </c>
      <c r="C885" s="61" t="b">
        <f t="shared" si="13"/>
        <v>0</v>
      </c>
      <c r="D885" s="61">
        <f>'2. Inputs'!L885</f>
        <v>0</v>
      </c>
      <c r="E885" s="67" t="e">
        <f>IF('2. Inputs'!E885="Hourly rate",'2. Inputs'!H885,'2. Inputs'!G885/52/'2. Inputs'!F885)</f>
        <v>#DIV/0!</v>
      </c>
      <c r="F885" s="63" t="str">
        <f>IF(AND('2. Inputs'!G885=0,'2. Inputs'!H885=0),"",IF('2. Inputs'!E885&lt;&gt;"Hourly rate",'2. Inputs'!G885/('2. Inputs'!F885/'2. Inputs'!$B$3),'2. Inputs'!H885*'2. Inputs'!$B$3*52))</f>
        <v/>
      </c>
      <c r="G885" s="63">
        <f>'2. Inputs'!I885+'2. Inputs'!J885</f>
        <v>0</v>
      </c>
      <c r="H885" s="65" t="e">
        <f>IF('2. Inputs'!D885&gt;0,'2. Inputs'!D885,Calculations!G885+Calculations!F885)</f>
        <v>#VALUE!</v>
      </c>
      <c r="I885" s="66">
        <f ca="1">(TODAY()-'2. Inputs'!K885)/365</f>
        <v>124.95616438356164</v>
      </c>
      <c r="J885" s="1" t="str">
        <f>IF(ISBLANK('2. Inputs'!K885),"n/a",IF(I885&lt;=5,"5 or less",IF(AND(I885&gt;5,I885&lt;=10),"&gt; 5 and &lt;= 10",IF(AND(I885&gt;10,I885&lt;=15),"&gt; 10 and &lt;=15",IF(I885&gt;15,"More than 15","")))))</f>
        <v>n/a</v>
      </c>
      <c r="K885" s="68"/>
      <c r="L885" s="68"/>
    </row>
    <row r="886" spans="1:12" x14ac:dyDescent="0.35">
      <c r="A886" s="1">
        <f>'2. Inputs'!A886</f>
        <v>0</v>
      </c>
      <c r="B886" s="1">
        <f>IF('3. Results'!$C$4="Yes",'2. Inputs'!B886,IF(D886="Yes","",'2. Inputs'!B886))</f>
        <v>0</v>
      </c>
      <c r="C886" s="61" t="b">
        <f t="shared" si="13"/>
        <v>0</v>
      </c>
      <c r="D886" s="61">
        <f>'2. Inputs'!L886</f>
        <v>0</v>
      </c>
      <c r="E886" s="67" t="e">
        <f>IF('2. Inputs'!E886="Hourly rate",'2. Inputs'!H886,'2. Inputs'!G886/52/'2. Inputs'!F886)</f>
        <v>#DIV/0!</v>
      </c>
      <c r="F886" s="63" t="str">
        <f>IF(AND('2. Inputs'!G886=0,'2. Inputs'!H886=0),"",IF('2. Inputs'!E886&lt;&gt;"Hourly rate",'2. Inputs'!G886/('2. Inputs'!F886/'2. Inputs'!$B$3),'2. Inputs'!H886*'2. Inputs'!$B$3*52))</f>
        <v/>
      </c>
      <c r="G886" s="63">
        <f>'2. Inputs'!I886+'2. Inputs'!J886</f>
        <v>0</v>
      </c>
      <c r="H886" s="65" t="e">
        <f>IF('2. Inputs'!D886&gt;0,'2. Inputs'!D886,Calculations!G886+Calculations!F886)</f>
        <v>#VALUE!</v>
      </c>
      <c r="I886" s="66">
        <f ca="1">(TODAY()-'2. Inputs'!K886)/365</f>
        <v>124.95616438356164</v>
      </c>
      <c r="J886" s="1" t="str">
        <f>IF(ISBLANK('2. Inputs'!K886),"n/a",IF(I886&lt;=5,"5 or less",IF(AND(I886&gt;5,I886&lt;=10),"&gt; 5 and &lt;= 10",IF(AND(I886&gt;10,I886&lt;=15),"&gt; 10 and &lt;=15",IF(I886&gt;15,"More than 15","")))))</f>
        <v>n/a</v>
      </c>
      <c r="K886" s="68"/>
      <c r="L886" s="68"/>
    </row>
    <row r="887" spans="1:12" x14ac:dyDescent="0.35">
      <c r="A887" s="1">
        <f>'2. Inputs'!A887</f>
        <v>0</v>
      </c>
      <c r="B887" s="1">
        <f>IF('3. Results'!$C$4="Yes",'2. Inputs'!B887,IF(D887="Yes","",'2. Inputs'!B887))</f>
        <v>0</v>
      </c>
      <c r="C887" s="61" t="b">
        <f t="shared" si="13"/>
        <v>0</v>
      </c>
      <c r="D887" s="61">
        <f>'2. Inputs'!L887</f>
        <v>0</v>
      </c>
      <c r="E887" s="67" t="e">
        <f>IF('2. Inputs'!E887="Hourly rate",'2. Inputs'!H887,'2. Inputs'!G887/52/'2. Inputs'!F887)</f>
        <v>#DIV/0!</v>
      </c>
      <c r="F887" s="63" t="str">
        <f>IF(AND('2. Inputs'!G887=0,'2. Inputs'!H887=0),"",IF('2. Inputs'!E887&lt;&gt;"Hourly rate",'2. Inputs'!G887/('2. Inputs'!F887/'2. Inputs'!$B$3),'2. Inputs'!H887*'2. Inputs'!$B$3*52))</f>
        <v/>
      </c>
      <c r="G887" s="63">
        <f>'2. Inputs'!I887+'2. Inputs'!J887</f>
        <v>0</v>
      </c>
      <c r="H887" s="65" t="e">
        <f>IF('2. Inputs'!D887&gt;0,'2. Inputs'!D887,Calculations!G887+Calculations!F887)</f>
        <v>#VALUE!</v>
      </c>
      <c r="I887" s="66">
        <f ca="1">(TODAY()-'2. Inputs'!K887)/365</f>
        <v>124.95616438356164</v>
      </c>
      <c r="J887" s="1" t="str">
        <f>IF(ISBLANK('2. Inputs'!K887),"n/a",IF(I887&lt;=5,"5 or less",IF(AND(I887&gt;5,I887&lt;=10),"&gt; 5 and &lt;= 10",IF(AND(I887&gt;10,I887&lt;=15),"&gt; 10 and &lt;=15",IF(I887&gt;15,"More than 15","")))))</f>
        <v>n/a</v>
      </c>
      <c r="K887" s="68"/>
      <c r="L887" s="68"/>
    </row>
    <row r="888" spans="1:12" x14ac:dyDescent="0.35">
      <c r="A888" s="1">
        <f>'2. Inputs'!A888</f>
        <v>0</v>
      </c>
      <c r="B888" s="1">
        <f>IF('3. Results'!$C$4="Yes",'2. Inputs'!B888,IF(D888="Yes","",'2. Inputs'!B888))</f>
        <v>0</v>
      </c>
      <c r="C888" s="61" t="b">
        <f t="shared" si="13"/>
        <v>0</v>
      </c>
      <c r="D888" s="61">
        <f>'2. Inputs'!L888</f>
        <v>0</v>
      </c>
      <c r="E888" s="67" t="e">
        <f>IF('2. Inputs'!E888="Hourly rate",'2. Inputs'!H888,'2. Inputs'!G888/52/'2. Inputs'!F888)</f>
        <v>#DIV/0!</v>
      </c>
      <c r="F888" s="63" t="str">
        <f>IF(AND('2. Inputs'!G888=0,'2. Inputs'!H888=0),"",IF('2. Inputs'!E888&lt;&gt;"Hourly rate",'2. Inputs'!G888/('2. Inputs'!F888/'2. Inputs'!$B$3),'2. Inputs'!H888*'2. Inputs'!$B$3*52))</f>
        <v/>
      </c>
      <c r="G888" s="63">
        <f>'2. Inputs'!I888+'2. Inputs'!J888</f>
        <v>0</v>
      </c>
      <c r="H888" s="65" t="e">
        <f>IF('2. Inputs'!D888&gt;0,'2. Inputs'!D888,Calculations!G888+Calculations!F888)</f>
        <v>#VALUE!</v>
      </c>
      <c r="I888" s="66">
        <f ca="1">(TODAY()-'2. Inputs'!K888)/365</f>
        <v>124.95616438356164</v>
      </c>
      <c r="J888" s="1" t="str">
        <f>IF(ISBLANK('2. Inputs'!K888),"n/a",IF(I888&lt;=5,"5 or less",IF(AND(I888&gt;5,I888&lt;=10),"&gt; 5 and &lt;= 10",IF(AND(I888&gt;10,I888&lt;=15),"&gt; 10 and &lt;=15",IF(I888&gt;15,"More than 15","")))))</f>
        <v>n/a</v>
      </c>
      <c r="K888" s="68"/>
      <c r="L888" s="68"/>
    </row>
    <row r="889" spans="1:12" x14ac:dyDescent="0.35">
      <c r="A889" s="1">
        <f>'2. Inputs'!A889</f>
        <v>0</v>
      </c>
      <c r="B889" s="1">
        <f>IF('3. Results'!$C$4="Yes",'2. Inputs'!B889,IF(D889="Yes","",'2. Inputs'!B889))</f>
        <v>0</v>
      </c>
      <c r="C889" s="61" t="b">
        <f t="shared" si="13"/>
        <v>0</v>
      </c>
      <c r="D889" s="61">
        <f>'2. Inputs'!L889</f>
        <v>0</v>
      </c>
      <c r="E889" s="67" t="e">
        <f>IF('2. Inputs'!E889="Hourly rate",'2. Inputs'!H889,'2. Inputs'!G889/52/'2. Inputs'!F889)</f>
        <v>#DIV/0!</v>
      </c>
      <c r="F889" s="63" t="str">
        <f>IF(AND('2. Inputs'!G889=0,'2. Inputs'!H889=0),"",IF('2. Inputs'!E889&lt;&gt;"Hourly rate",'2. Inputs'!G889/('2. Inputs'!F889/'2. Inputs'!$B$3),'2. Inputs'!H889*'2. Inputs'!$B$3*52))</f>
        <v/>
      </c>
      <c r="G889" s="63">
        <f>'2. Inputs'!I889+'2. Inputs'!J889</f>
        <v>0</v>
      </c>
      <c r="H889" s="65" t="e">
        <f>IF('2. Inputs'!D889&gt;0,'2. Inputs'!D889,Calculations!G889+Calculations!F889)</f>
        <v>#VALUE!</v>
      </c>
      <c r="I889" s="66">
        <f ca="1">(TODAY()-'2. Inputs'!K889)/365</f>
        <v>124.95616438356164</v>
      </c>
      <c r="J889" s="1" t="str">
        <f>IF(ISBLANK('2. Inputs'!K889),"n/a",IF(I889&lt;=5,"5 or less",IF(AND(I889&gt;5,I889&lt;=10),"&gt; 5 and &lt;= 10",IF(AND(I889&gt;10,I889&lt;=15),"&gt; 10 and &lt;=15",IF(I889&gt;15,"More than 15","")))))</f>
        <v>n/a</v>
      </c>
      <c r="K889" s="68"/>
      <c r="L889" s="68"/>
    </row>
    <row r="890" spans="1:12" x14ac:dyDescent="0.35">
      <c r="A890" s="1">
        <f>'2. Inputs'!A890</f>
        <v>0</v>
      </c>
      <c r="B890" s="1">
        <f>IF('3. Results'!$C$4="Yes",'2. Inputs'!B890,IF(D890="Yes","",'2. Inputs'!B890))</f>
        <v>0</v>
      </c>
      <c r="C890" s="61" t="b">
        <f t="shared" si="13"/>
        <v>0</v>
      </c>
      <c r="D890" s="61">
        <f>'2. Inputs'!L890</f>
        <v>0</v>
      </c>
      <c r="E890" s="67" t="e">
        <f>IF('2. Inputs'!E890="Hourly rate",'2. Inputs'!H890,'2. Inputs'!G890/52/'2. Inputs'!F890)</f>
        <v>#DIV/0!</v>
      </c>
      <c r="F890" s="63" t="str">
        <f>IF(AND('2. Inputs'!G890=0,'2. Inputs'!H890=0),"",IF('2. Inputs'!E890&lt;&gt;"Hourly rate",'2. Inputs'!G890/('2. Inputs'!F890/'2. Inputs'!$B$3),'2. Inputs'!H890*'2. Inputs'!$B$3*52))</f>
        <v/>
      </c>
      <c r="G890" s="63">
        <f>'2. Inputs'!I890+'2. Inputs'!J890</f>
        <v>0</v>
      </c>
      <c r="H890" s="65" t="e">
        <f>IF('2. Inputs'!D890&gt;0,'2. Inputs'!D890,Calculations!G890+Calculations!F890)</f>
        <v>#VALUE!</v>
      </c>
      <c r="I890" s="66">
        <f ca="1">(TODAY()-'2. Inputs'!K890)/365</f>
        <v>124.95616438356164</v>
      </c>
      <c r="J890" s="1" t="str">
        <f>IF(ISBLANK('2. Inputs'!K890),"n/a",IF(I890&lt;=5,"5 or less",IF(AND(I890&gt;5,I890&lt;=10),"&gt; 5 and &lt;= 10",IF(AND(I890&gt;10,I890&lt;=15),"&gt; 10 and &lt;=15",IF(I890&gt;15,"More than 15","")))))</f>
        <v>n/a</v>
      </c>
      <c r="K890" s="68"/>
      <c r="L890" s="68"/>
    </row>
    <row r="891" spans="1:12" x14ac:dyDescent="0.35">
      <c r="A891" s="1">
        <f>'2. Inputs'!A891</f>
        <v>0</v>
      </c>
      <c r="B891" s="1">
        <f>IF('3. Results'!$C$4="Yes",'2. Inputs'!B891,IF(D891="Yes","",'2. Inputs'!B891))</f>
        <v>0</v>
      </c>
      <c r="C891" s="61" t="b">
        <f t="shared" si="13"/>
        <v>0</v>
      </c>
      <c r="D891" s="61">
        <f>'2. Inputs'!L891</f>
        <v>0</v>
      </c>
      <c r="E891" s="67" t="e">
        <f>IF('2. Inputs'!E891="Hourly rate",'2. Inputs'!H891,'2. Inputs'!G891/52/'2. Inputs'!F891)</f>
        <v>#DIV/0!</v>
      </c>
      <c r="F891" s="63" t="str">
        <f>IF(AND('2. Inputs'!G891=0,'2. Inputs'!H891=0),"",IF('2. Inputs'!E891&lt;&gt;"Hourly rate",'2. Inputs'!G891/('2. Inputs'!F891/'2. Inputs'!$B$3),'2. Inputs'!H891*'2. Inputs'!$B$3*52))</f>
        <v/>
      </c>
      <c r="G891" s="63">
        <f>'2. Inputs'!I891+'2. Inputs'!J891</f>
        <v>0</v>
      </c>
      <c r="H891" s="65" t="e">
        <f>IF('2. Inputs'!D891&gt;0,'2. Inputs'!D891,Calculations!G891+Calculations!F891)</f>
        <v>#VALUE!</v>
      </c>
      <c r="I891" s="66">
        <f ca="1">(TODAY()-'2. Inputs'!K891)/365</f>
        <v>124.95616438356164</v>
      </c>
      <c r="J891" s="1" t="str">
        <f>IF(ISBLANK('2. Inputs'!K891),"n/a",IF(I891&lt;=5,"5 or less",IF(AND(I891&gt;5,I891&lt;=10),"&gt; 5 and &lt;= 10",IF(AND(I891&gt;10,I891&lt;=15),"&gt; 10 and &lt;=15",IF(I891&gt;15,"More than 15","")))))</f>
        <v>n/a</v>
      </c>
      <c r="K891" s="68"/>
      <c r="L891" s="68"/>
    </row>
    <row r="892" spans="1:12" x14ac:dyDescent="0.35">
      <c r="A892" s="1">
        <f>'2. Inputs'!A892</f>
        <v>0</v>
      </c>
      <c r="B892" s="1">
        <f>IF('3. Results'!$C$4="Yes",'2. Inputs'!B892,IF(D892="Yes","",'2. Inputs'!B892))</f>
        <v>0</v>
      </c>
      <c r="C892" s="61" t="b">
        <f t="shared" si="13"/>
        <v>0</v>
      </c>
      <c r="D892" s="61">
        <f>'2. Inputs'!L892</f>
        <v>0</v>
      </c>
      <c r="E892" s="67" t="e">
        <f>IF('2. Inputs'!E892="Hourly rate",'2. Inputs'!H892,'2. Inputs'!G892/52/'2. Inputs'!F892)</f>
        <v>#DIV/0!</v>
      </c>
      <c r="F892" s="63" t="str">
        <f>IF(AND('2. Inputs'!G892=0,'2. Inputs'!H892=0),"",IF('2. Inputs'!E892&lt;&gt;"Hourly rate",'2. Inputs'!G892/('2. Inputs'!F892/'2. Inputs'!$B$3),'2. Inputs'!H892*'2. Inputs'!$B$3*52))</f>
        <v/>
      </c>
      <c r="G892" s="63">
        <f>'2. Inputs'!I892+'2. Inputs'!J892</f>
        <v>0</v>
      </c>
      <c r="H892" s="65" t="e">
        <f>IF('2. Inputs'!D892&gt;0,'2. Inputs'!D892,Calculations!G892+Calculations!F892)</f>
        <v>#VALUE!</v>
      </c>
      <c r="I892" s="66">
        <f ca="1">(TODAY()-'2. Inputs'!K892)/365</f>
        <v>124.95616438356164</v>
      </c>
      <c r="J892" s="1" t="str">
        <f>IF(ISBLANK('2. Inputs'!K892),"n/a",IF(I892&lt;=5,"5 or less",IF(AND(I892&gt;5,I892&lt;=10),"&gt; 5 and &lt;= 10",IF(AND(I892&gt;10,I892&lt;=15),"&gt; 10 and &lt;=15",IF(I892&gt;15,"More than 15","")))))</f>
        <v>n/a</v>
      </c>
      <c r="K892" s="68"/>
      <c r="L892" s="68"/>
    </row>
    <row r="893" spans="1:12" x14ac:dyDescent="0.35">
      <c r="A893" s="1">
        <f>'2. Inputs'!A893</f>
        <v>0</v>
      </c>
      <c r="B893" s="1">
        <f>IF('3. Results'!$C$4="Yes",'2. Inputs'!B893,IF(D893="Yes","",'2. Inputs'!B893))</f>
        <v>0</v>
      </c>
      <c r="C893" s="61" t="b">
        <f t="shared" si="13"/>
        <v>0</v>
      </c>
      <c r="D893" s="61">
        <f>'2. Inputs'!L893</f>
        <v>0</v>
      </c>
      <c r="E893" s="67" t="e">
        <f>IF('2. Inputs'!E893="Hourly rate",'2. Inputs'!H893,'2. Inputs'!G893/52/'2. Inputs'!F893)</f>
        <v>#DIV/0!</v>
      </c>
      <c r="F893" s="63" t="str">
        <f>IF(AND('2. Inputs'!G893=0,'2. Inputs'!H893=0),"",IF('2. Inputs'!E893&lt;&gt;"Hourly rate",'2. Inputs'!G893/('2. Inputs'!F893/'2. Inputs'!$B$3),'2. Inputs'!H893*'2. Inputs'!$B$3*52))</f>
        <v/>
      </c>
      <c r="G893" s="63">
        <f>'2. Inputs'!I893+'2. Inputs'!J893</f>
        <v>0</v>
      </c>
      <c r="H893" s="65" t="e">
        <f>IF('2. Inputs'!D893&gt;0,'2. Inputs'!D893,Calculations!G893+Calculations!F893)</f>
        <v>#VALUE!</v>
      </c>
      <c r="I893" s="66">
        <f ca="1">(TODAY()-'2. Inputs'!K893)/365</f>
        <v>124.95616438356164</v>
      </c>
      <c r="J893" s="1" t="str">
        <f>IF(ISBLANK('2. Inputs'!K893),"n/a",IF(I893&lt;=5,"5 or less",IF(AND(I893&gt;5,I893&lt;=10),"&gt; 5 and &lt;= 10",IF(AND(I893&gt;10,I893&lt;=15),"&gt; 10 and &lt;=15",IF(I893&gt;15,"More than 15","")))))</f>
        <v>n/a</v>
      </c>
      <c r="K893" s="68"/>
      <c r="L893" s="68"/>
    </row>
    <row r="894" spans="1:12" x14ac:dyDescent="0.35">
      <c r="A894" s="1">
        <f>'2. Inputs'!A894</f>
        <v>0</v>
      </c>
      <c r="B894" s="1">
        <f>IF('3. Results'!$C$4="Yes",'2. Inputs'!B894,IF(D894="Yes","",'2. Inputs'!B894))</f>
        <v>0</v>
      </c>
      <c r="C894" s="61" t="b">
        <f t="shared" si="13"/>
        <v>0</v>
      </c>
      <c r="D894" s="61">
        <f>'2. Inputs'!L894</f>
        <v>0</v>
      </c>
      <c r="E894" s="67" t="e">
        <f>IF('2. Inputs'!E894="Hourly rate",'2. Inputs'!H894,'2. Inputs'!G894/52/'2. Inputs'!F894)</f>
        <v>#DIV/0!</v>
      </c>
      <c r="F894" s="63" t="str">
        <f>IF(AND('2. Inputs'!G894=0,'2. Inputs'!H894=0),"",IF('2. Inputs'!E894&lt;&gt;"Hourly rate",'2. Inputs'!G894/('2. Inputs'!F894/'2. Inputs'!$B$3),'2. Inputs'!H894*'2. Inputs'!$B$3*52))</f>
        <v/>
      </c>
      <c r="G894" s="63">
        <f>'2. Inputs'!I894+'2. Inputs'!J894</f>
        <v>0</v>
      </c>
      <c r="H894" s="65" t="e">
        <f>IF('2. Inputs'!D894&gt;0,'2. Inputs'!D894,Calculations!G894+Calculations!F894)</f>
        <v>#VALUE!</v>
      </c>
      <c r="I894" s="66">
        <f ca="1">(TODAY()-'2. Inputs'!K894)/365</f>
        <v>124.95616438356164</v>
      </c>
      <c r="J894" s="1" t="str">
        <f>IF(ISBLANK('2. Inputs'!K894),"n/a",IF(I894&lt;=5,"5 or less",IF(AND(I894&gt;5,I894&lt;=10),"&gt; 5 and &lt;= 10",IF(AND(I894&gt;10,I894&lt;=15),"&gt; 10 and &lt;=15",IF(I894&gt;15,"More than 15","")))))</f>
        <v>n/a</v>
      </c>
      <c r="K894" s="68"/>
      <c r="L894" s="68"/>
    </row>
    <row r="895" spans="1:12" x14ac:dyDescent="0.35">
      <c r="A895" s="1">
        <f>'2. Inputs'!A895</f>
        <v>0</v>
      </c>
      <c r="B895" s="1">
        <f>IF('3. Results'!$C$4="Yes",'2. Inputs'!B895,IF(D895="Yes","",'2. Inputs'!B895))</f>
        <v>0</v>
      </c>
      <c r="C895" s="61" t="b">
        <f t="shared" si="13"/>
        <v>0</v>
      </c>
      <c r="D895" s="61">
        <f>'2. Inputs'!L895</f>
        <v>0</v>
      </c>
      <c r="E895" s="67" t="e">
        <f>IF('2. Inputs'!E895="Hourly rate",'2. Inputs'!H895,'2. Inputs'!G895/52/'2. Inputs'!F895)</f>
        <v>#DIV/0!</v>
      </c>
      <c r="F895" s="63" t="str">
        <f>IF(AND('2. Inputs'!G895=0,'2. Inputs'!H895=0),"",IF('2. Inputs'!E895&lt;&gt;"Hourly rate",'2. Inputs'!G895/('2. Inputs'!F895/'2. Inputs'!$B$3),'2. Inputs'!H895*'2. Inputs'!$B$3*52))</f>
        <v/>
      </c>
      <c r="G895" s="63">
        <f>'2. Inputs'!I895+'2. Inputs'!J895</f>
        <v>0</v>
      </c>
      <c r="H895" s="65" t="e">
        <f>IF('2. Inputs'!D895&gt;0,'2. Inputs'!D895,Calculations!G895+Calculations!F895)</f>
        <v>#VALUE!</v>
      </c>
      <c r="I895" s="66">
        <f ca="1">(TODAY()-'2. Inputs'!K895)/365</f>
        <v>124.95616438356164</v>
      </c>
      <c r="J895" s="1" t="str">
        <f>IF(ISBLANK('2. Inputs'!K895),"n/a",IF(I895&lt;=5,"5 or less",IF(AND(I895&gt;5,I895&lt;=10),"&gt; 5 and &lt;= 10",IF(AND(I895&gt;10,I895&lt;=15),"&gt; 10 and &lt;=15",IF(I895&gt;15,"More than 15","")))))</f>
        <v>n/a</v>
      </c>
      <c r="K895" s="68"/>
      <c r="L895" s="68"/>
    </row>
    <row r="896" spans="1:12" x14ac:dyDescent="0.35">
      <c r="A896" s="1">
        <f>'2. Inputs'!A896</f>
        <v>0</v>
      </c>
      <c r="B896" s="1">
        <f>IF('3. Results'!$C$4="Yes",'2. Inputs'!B896,IF(D896="Yes","",'2. Inputs'!B896))</f>
        <v>0</v>
      </c>
      <c r="C896" s="61" t="b">
        <f t="shared" si="13"/>
        <v>0</v>
      </c>
      <c r="D896" s="61">
        <f>'2. Inputs'!L896</f>
        <v>0</v>
      </c>
      <c r="E896" s="67" t="e">
        <f>IF('2. Inputs'!E896="Hourly rate",'2. Inputs'!H896,'2. Inputs'!G896/52/'2. Inputs'!F896)</f>
        <v>#DIV/0!</v>
      </c>
      <c r="F896" s="63" t="str">
        <f>IF(AND('2. Inputs'!G896=0,'2. Inputs'!H896=0),"",IF('2. Inputs'!E896&lt;&gt;"Hourly rate",'2. Inputs'!G896/('2. Inputs'!F896/'2. Inputs'!$B$3),'2. Inputs'!H896*'2. Inputs'!$B$3*52))</f>
        <v/>
      </c>
      <c r="G896" s="63">
        <f>'2. Inputs'!I896+'2. Inputs'!J896</f>
        <v>0</v>
      </c>
      <c r="H896" s="65" t="e">
        <f>IF('2. Inputs'!D896&gt;0,'2. Inputs'!D896,Calculations!G896+Calculations!F896)</f>
        <v>#VALUE!</v>
      </c>
      <c r="I896" s="66">
        <f ca="1">(TODAY()-'2. Inputs'!K896)/365</f>
        <v>124.95616438356164</v>
      </c>
      <c r="J896" s="1" t="str">
        <f>IF(ISBLANK('2. Inputs'!K896),"n/a",IF(I896&lt;=5,"5 or less",IF(AND(I896&gt;5,I896&lt;=10),"&gt; 5 and &lt;= 10",IF(AND(I896&gt;10,I896&lt;=15),"&gt; 10 and &lt;=15",IF(I896&gt;15,"More than 15","")))))</f>
        <v>n/a</v>
      </c>
      <c r="K896" s="68"/>
      <c r="L896" s="68"/>
    </row>
    <row r="897" spans="1:12" x14ac:dyDescent="0.35">
      <c r="A897" s="1">
        <f>'2. Inputs'!A897</f>
        <v>0</v>
      </c>
      <c r="B897" s="1">
        <f>IF('3. Results'!$C$4="Yes",'2. Inputs'!B897,IF(D897="Yes","",'2. Inputs'!B897))</f>
        <v>0</v>
      </c>
      <c r="C897" s="61" t="b">
        <f t="shared" si="13"/>
        <v>0</v>
      </c>
      <c r="D897" s="61">
        <f>'2. Inputs'!L897</f>
        <v>0</v>
      </c>
      <c r="E897" s="67" t="e">
        <f>IF('2. Inputs'!E897="Hourly rate",'2. Inputs'!H897,'2. Inputs'!G897/52/'2. Inputs'!F897)</f>
        <v>#DIV/0!</v>
      </c>
      <c r="F897" s="63" t="str">
        <f>IF(AND('2. Inputs'!G897=0,'2. Inputs'!H897=0),"",IF('2. Inputs'!E897&lt;&gt;"Hourly rate",'2. Inputs'!G897/('2. Inputs'!F897/'2. Inputs'!$B$3),'2. Inputs'!H897*'2. Inputs'!$B$3*52))</f>
        <v/>
      </c>
      <c r="G897" s="63">
        <f>'2. Inputs'!I897+'2. Inputs'!J897</f>
        <v>0</v>
      </c>
      <c r="H897" s="65" t="e">
        <f>IF('2. Inputs'!D897&gt;0,'2. Inputs'!D897,Calculations!G897+Calculations!F897)</f>
        <v>#VALUE!</v>
      </c>
      <c r="I897" s="66">
        <f ca="1">(TODAY()-'2. Inputs'!K897)/365</f>
        <v>124.95616438356164</v>
      </c>
      <c r="J897" s="1" t="str">
        <f>IF(ISBLANK('2. Inputs'!K897),"n/a",IF(I897&lt;=5,"5 or less",IF(AND(I897&gt;5,I897&lt;=10),"&gt; 5 and &lt;= 10",IF(AND(I897&gt;10,I897&lt;=15),"&gt; 10 and &lt;=15",IF(I897&gt;15,"More than 15","")))))</f>
        <v>n/a</v>
      </c>
      <c r="K897" s="68"/>
      <c r="L897" s="68"/>
    </row>
    <row r="898" spans="1:12" x14ac:dyDescent="0.35">
      <c r="A898" s="1">
        <f>'2. Inputs'!A898</f>
        <v>0</v>
      </c>
      <c r="B898" s="1">
        <f>IF('3. Results'!$C$4="Yes",'2. Inputs'!B898,IF(D898="Yes","",'2. Inputs'!B898))</f>
        <v>0</v>
      </c>
      <c r="C898" s="61" t="b">
        <f t="shared" si="13"/>
        <v>0</v>
      </c>
      <c r="D898" s="61">
        <f>'2. Inputs'!L898</f>
        <v>0</v>
      </c>
      <c r="E898" s="67" t="e">
        <f>IF('2. Inputs'!E898="Hourly rate",'2. Inputs'!H898,'2. Inputs'!G898/52/'2. Inputs'!F898)</f>
        <v>#DIV/0!</v>
      </c>
      <c r="F898" s="63" t="str">
        <f>IF(AND('2. Inputs'!G898=0,'2. Inputs'!H898=0),"",IF('2. Inputs'!E898&lt;&gt;"Hourly rate",'2. Inputs'!G898/('2. Inputs'!F898/'2. Inputs'!$B$3),'2. Inputs'!H898*'2. Inputs'!$B$3*52))</f>
        <v/>
      </c>
      <c r="G898" s="63">
        <f>'2. Inputs'!I898+'2. Inputs'!J898</f>
        <v>0</v>
      </c>
      <c r="H898" s="65" t="e">
        <f>IF('2. Inputs'!D898&gt;0,'2. Inputs'!D898,Calculations!G898+Calculations!F898)</f>
        <v>#VALUE!</v>
      </c>
      <c r="I898" s="66">
        <f ca="1">(TODAY()-'2. Inputs'!K898)/365</f>
        <v>124.95616438356164</v>
      </c>
      <c r="J898" s="1" t="str">
        <f>IF(ISBLANK('2. Inputs'!K898),"n/a",IF(I898&lt;=5,"5 or less",IF(AND(I898&gt;5,I898&lt;=10),"&gt; 5 and &lt;= 10",IF(AND(I898&gt;10,I898&lt;=15),"&gt; 10 and &lt;=15",IF(I898&gt;15,"More than 15","")))))</f>
        <v>n/a</v>
      </c>
      <c r="K898" s="68"/>
      <c r="L898" s="68"/>
    </row>
    <row r="899" spans="1:12" x14ac:dyDescent="0.35">
      <c r="A899" s="1">
        <f>'2. Inputs'!A899</f>
        <v>0</v>
      </c>
      <c r="B899" s="1">
        <f>IF('3. Results'!$C$4="Yes",'2. Inputs'!B899,IF(D899="Yes","",'2. Inputs'!B899))</f>
        <v>0</v>
      </c>
      <c r="C899" s="61" t="b">
        <f t="shared" si="13"/>
        <v>0</v>
      </c>
      <c r="D899" s="61">
        <f>'2. Inputs'!L899</f>
        <v>0</v>
      </c>
      <c r="E899" s="67" t="e">
        <f>IF('2. Inputs'!E899="Hourly rate",'2. Inputs'!H899,'2. Inputs'!G899/52/'2. Inputs'!F899)</f>
        <v>#DIV/0!</v>
      </c>
      <c r="F899" s="63" t="str">
        <f>IF(AND('2. Inputs'!G899=0,'2. Inputs'!H899=0),"",IF('2. Inputs'!E899&lt;&gt;"Hourly rate",'2. Inputs'!G899/('2. Inputs'!F899/'2. Inputs'!$B$3),'2. Inputs'!H899*'2. Inputs'!$B$3*52))</f>
        <v/>
      </c>
      <c r="G899" s="63">
        <f>'2. Inputs'!I899+'2. Inputs'!J899</f>
        <v>0</v>
      </c>
      <c r="H899" s="65" t="e">
        <f>IF('2. Inputs'!D899&gt;0,'2. Inputs'!D899,Calculations!G899+Calculations!F899)</f>
        <v>#VALUE!</v>
      </c>
      <c r="I899" s="66">
        <f ca="1">(TODAY()-'2. Inputs'!K899)/365</f>
        <v>124.95616438356164</v>
      </c>
      <c r="J899" s="1" t="str">
        <f>IF(ISBLANK('2. Inputs'!K899),"n/a",IF(I899&lt;=5,"5 or less",IF(AND(I899&gt;5,I899&lt;=10),"&gt; 5 and &lt;= 10",IF(AND(I899&gt;10,I899&lt;=15),"&gt; 10 and &lt;=15",IF(I899&gt;15,"More than 15","")))))</f>
        <v>n/a</v>
      </c>
      <c r="K899" s="68"/>
      <c r="L899" s="68"/>
    </row>
    <row r="900" spans="1:12" x14ac:dyDescent="0.35">
      <c r="A900" s="1">
        <f>'2. Inputs'!A900</f>
        <v>0</v>
      </c>
      <c r="B900" s="1">
        <f>IF('3. Results'!$C$4="Yes",'2. Inputs'!B900,IF(D900="Yes","",'2. Inputs'!B900))</f>
        <v>0</v>
      </c>
      <c r="C900" s="61" t="b">
        <f t="shared" si="13"/>
        <v>0</v>
      </c>
      <c r="D900" s="61">
        <f>'2. Inputs'!L900</f>
        <v>0</v>
      </c>
      <c r="E900" s="67" t="e">
        <f>IF('2. Inputs'!E900="Hourly rate",'2. Inputs'!H900,'2. Inputs'!G900/52/'2. Inputs'!F900)</f>
        <v>#DIV/0!</v>
      </c>
      <c r="F900" s="63" t="str">
        <f>IF(AND('2. Inputs'!G900=0,'2. Inputs'!H900=0),"",IF('2. Inputs'!E900&lt;&gt;"Hourly rate",'2. Inputs'!G900/('2. Inputs'!F900/'2. Inputs'!$B$3),'2. Inputs'!H900*'2. Inputs'!$B$3*52))</f>
        <v/>
      </c>
      <c r="G900" s="63">
        <f>'2. Inputs'!I900+'2. Inputs'!J900</f>
        <v>0</v>
      </c>
      <c r="H900" s="65" t="e">
        <f>IF('2. Inputs'!D900&gt;0,'2. Inputs'!D900,Calculations!G900+Calculations!F900)</f>
        <v>#VALUE!</v>
      </c>
      <c r="I900" s="66">
        <f ca="1">(TODAY()-'2. Inputs'!K900)/365</f>
        <v>124.95616438356164</v>
      </c>
      <c r="J900" s="1" t="str">
        <f>IF(ISBLANK('2. Inputs'!K900),"n/a",IF(I900&lt;=5,"5 or less",IF(AND(I900&gt;5,I900&lt;=10),"&gt; 5 and &lt;= 10",IF(AND(I900&gt;10,I900&lt;=15),"&gt; 10 and &lt;=15",IF(I900&gt;15,"More than 15","")))))</f>
        <v>n/a</v>
      </c>
      <c r="K900" s="68"/>
      <c r="L900" s="68"/>
    </row>
    <row r="901" spans="1:12" x14ac:dyDescent="0.35">
      <c r="A901" s="1">
        <f>'2. Inputs'!A901</f>
        <v>0</v>
      </c>
      <c r="B901" s="1">
        <f>IF('3. Results'!$C$4="Yes",'2. Inputs'!B901,IF(D901="Yes","",'2. Inputs'!B901))</f>
        <v>0</v>
      </c>
      <c r="C901" s="61" t="b">
        <f t="shared" si="13"/>
        <v>0</v>
      </c>
      <c r="D901" s="61">
        <f>'2. Inputs'!L901</f>
        <v>0</v>
      </c>
      <c r="E901" s="67" t="e">
        <f>IF('2. Inputs'!E901="Hourly rate",'2. Inputs'!H901,'2. Inputs'!G901/52/'2. Inputs'!F901)</f>
        <v>#DIV/0!</v>
      </c>
      <c r="F901" s="63" t="str">
        <f>IF(AND('2. Inputs'!G901=0,'2. Inputs'!H901=0),"",IF('2. Inputs'!E901&lt;&gt;"Hourly rate",'2. Inputs'!G901/('2. Inputs'!F901/'2. Inputs'!$B$3),'2. Inputs'!H901*'2. Inputs'!$B$3*52))</f>
        <v/>
      </c>
      <c r="G901" s="63">
        <f>'2. Inputs'!I901+'2. Inputs'!J901</f>
        <v>0</v>
      </c>
      <c r="H901" s="65" t="e">
        <f>IF('2. Inputs'!D901&gt;0,'2. Inputs'!D901,Calculations!G901+Calculations!F901)</f>
        <v>#VALUE!</v>
      </c>
      <c r="I901" s="66">
        <f ca="1">(TODAY()-'2. Inputs'!K901)/365</f>
        <v>124.95616438356164</v>
      </c>
      <c r="J901" s="1" t="str">
        <f>IF(ISBLANK('2. Inputs'!K901),"n/a",IF(I901&lt;=5,"5 or less",IF(AND(I901&gt;5,I901&lt;=10),"&gt; 5 and &lt;= 10",IF(AND(I901&gt;10,I901&lt;=15),"&gt; 10 and &lt;=15",IF(I901&gt;15,"More than 15","")))))</f>
        <v>n/a</v>
      </c>
      <c r="K901" s="68"/>
      <c r="L901" s="68"/>
    </row>
    <row r="902" spans="1:12" x14ac:dyDescent="0.35">
      <c r="A902" s="1">
        <f>'2. Inputs'!A902</f>
        <v>0</v>
      </c>
      <c r="B902" s="1">
        <f>IF('3. Results'!$C$4="Yes",'2. Inputs'!B902,IF(D902="Yes","",'2. Inputs'!B902))</f>
        <v>0</v>
      </c>
      <c r="C902" s="61" t="b">
        <f t="shared" si="13"/>
        <v>0</v>
      </c>
      <c r="D902" s="61">
        <f>'2. Inputs'!L902</f>
        <v>0</v>
      </c>
      <c r="E902" s="67" t="e">
        <f>IF('2. Inputs'!E902="Hourly rate",'2. Inputs'!H902,'2. Inputs'!G902/52/'2. Inputs'!F902)</f>
        <v>#DIV/0!</v>
      </c>
      <c r="F902" s="63" t="str">
        <f>IF(AND('2. Inputs'!G902=0,'2. Inputs'!H902=0),"",IF('2. Inputs'!E902&lt;&gt;"Hourly rate",'2. Inputs'!G902/('2. Inputs'!F902/'2. Inputs'!$B$3),'2. Inputs'!H902*'2. Inputs'!$B$3*52))</f>
        <v/>
      </c>
      <c r="G902" s="63">
        <f>'2. Inputs'!I902+'2. Inputs'!J902</f>
        <v>0</v>
      </c>
      <c r="H902" s="65" t="e">
        <f>IF('2. Inputs'!D902&gt;0,'2. Inputs'!D902,Calculations!G902+Calculations!F902)</f>
        <v>#VALUE!</v>
      </c>
      <c r="I902" s="66">
        <f ca="1">(TODAY()-'2. Inputs'!K902)/365</f>
        <v>124.95616438356164</v>
      </c>
      <c r="J902" s="1" t="str">
        <f>IF(ISBLANK('2. Inputs'!K902),"n/a",IF(I902&lt;=5,"5 or less",IF(AND(I902&gt;5,I902&lt;=10),"&gt; 5 and &lt;= 10",IF(AND(I902&gt;10,I902&lt;=15),"&gt; 10 and &lt;=15",IF(I902&gt;15,"More than 15","")))))</f>
        <v>n/a</v>
      </c>
      <c r="K902" s="68"/>
      <c r="L902" s="68"/>
    </row>
    <row r="903" spans="1:12" x14ac:dyDescent="0.35">
      <c r="A903" s="1">
        <f>'2. Inputs'!A903</f>
        <v>0</v>
      </c>
      <c r="B903" s="1">
        <f>IF('3. Results'!$C$4="Yes",'2. Inputs'!B903,IF(D903="Yes","",'2. Inputs'!B903))</f>
        <v>0</v>
      </c>
      <c r="C903" s="61" t="b">
        <f t="shared" si="13"/>
        <v>0</v>
      </c>
      <c r="D903" s="61">
        <f>'2. Inputs'!L903</f>
        <v>0</v>
      </c>
      <c r="E903" s="67" t="e">
        <f>IF('2. Inputs'!E903="Hourly rate",'2. Inputs'!H903,'2. Inputs'!G903/52/'2. Inputs'!F903)</f>
        <v>#DIV/0!</v>
      </c>
      <c r="F903" s="63" t="str">
        <f>IF(AND('2. Inputs'!G903=0,'2. Inputs'!H903=0),"",IF('2. Inputs'!E903&lt;&gt;"Hourly rate",'2. Inputs'!G903/('2. Inputs'!F903/'2. Inputs'!$B$3),'2. Inputs'!H903*'2. Inputs'!$B$3*52))</f>
        <v/>
      </c>
      <c r="G903" s="63">
        <f>'2. Inputs'!I903+'2. Inputs'!J903</f>
        <v>0</v>
      </c>
      <c r="H903" s="65" t="e">
        <f>IF('2. Inputs'!D903&gt;0,'2. Inputs'!D903,Calculations!G903+Calculations!F903)</f>
        <v>#VALUE!</v>
      </c>
      <c r="I903" s="66">
        <f ca="1">(TODAY()-'2. Inputs'!K903)/365</f>
        <v>124.95616438356164</v>
      </c>
      <c r="J903" s="1" t="str">
        <f>IF(ISBLANK('2. Inputs'!K903),"n/a",IF(I903&lt;=5,"5 or less",IF(AND(I903&gt;5,I903&lt;=10),"&gt; 5 and &lt;= 10",IF(AND(I903&gt;10,I903&lt;=15),"&gt; 10 and &lt;=15",IF(I903&gt;15,"More than 15","")))))</f>
        <v>n/a</v>
      </c>
      <c r="K903" s="68"/>
      <c r="L903" s="68"/>
    </row>
    <row r="904" spans="1:12" x14ac:dyDescent="0.35">
      <c r="A904" s="1">
        <f>'2. Inputs'!A904</f>
        <v>0</v>
      </c>
      <c r="B904" s="1">
        <f>IF('3. Results'!$C$4="Yes",'2. Inputs'!B904,IF(D904="Yes","",'2. Inputs'!B904))</f>
        <v>0</v>
      </c>
      <c r="C904" s="61" t="b">
        <f t="shared" ref="C904:C967" si="14">IF(OR(B904="Women",B904="Men"),"Women and Men")</f>
        <v>0</v>
      </c>
      <c r="D904" s="61">
        <f>'2. Inputs'!L904</f>
        <v>0</v>
      </c>
      <c r="E904" s="67" t="e">
        <f>IF('2. Inputs'!E904="Hourly rate",'2. Inputs'!H904,'2. Inputs'!G904/52/'2. Inputs'!F904)</f>
        <v>#DIV/0!</v>
      </c>
      <c r="F904" s="63" t="str">
        <f>IF(AND('2. Inputs'!G904=0,'2. Inputs'!H904=0),"",IF('2. Inputs'!E904&lt;&gt;"Hourly rate",'2. Inputs'!G904/('2. Inputs'!F904/'2. Inputs'!$B$3),'2. Inputs'!H904*'2. Inputs'!$B$3*52))</f>
        <v/>
      </c>
      <c r="G904" s="63">
        <f>'2. Inputs'!I904+'2. Inputs'!J904</f>
        <v>0</v>
      </c>
      <c r="H904" s="65" t="e">
        <f>IF('2. Inputs'!D904&gt;0,'2. Inputs'!D904,Calculations!G904+Calculations!F904)</f>
        <v>#VALUE!</v>
      </c>
      <c r="I904" s="66">
        <f ca="1">(TODAY()-'2. Inputs'!K904)/365</f>
        <v>124.95616438356164</v>
      </c>
      <c r="J904" s="1" t="str">
        <f>IF(ISBLANK('2. Inputs'!K904),"n/a",IF(I904&lt;=5,"5 or less",IF(AND(I904&gt;5,I904&lt;=10),"&gt; 5 and &lt;= 10",IF(AND(I904&gt;10,I904&lt;=15),"&gt; 10 and &lt;=15",IF(I904&gt;15,"More than 15","")))))</f>
        <v>n/a</v>
      </c>
      <c r="K904" s="68"/>
      <c r="L904" s="68"/>
    </row>
    <row r="905" spans="1:12" x14ac:dyDescent="0.35">
      <c r="A905" s="1">
        <f>'2. Inputs'!A905</f>
        <v>0</v>
      </c>
      <c r="B905" s="1">
        <f>IF('3. Results'!$C$4="Yes",'2. Inputs'!B905,IF(D905="Yes","",'2. Inputs'!B905))</f>
        <v>0</v>
      </c>
      <c r="C905" s="61" t="b">
        <f t="shared" si="14"/>
        <v>0</v>
      </c>
      <c r="D905" s="61">
        <f>'2. Inputs'!L905</f>
        <v>0</v>
      </c>
      <c r="E905" s="67" t="e">
        <f>IF('2. Inputs'!E905="Hourly rate",'2. Inputs'!H905,'2. Inputs'!G905/52/'2. Inputs'!F905)</f>
        <v>#DIV/0!</v>
      </c>
      <c r="F905" s="63" t="str">
        <f>IF(AND('2. Inputs'!G905=0,'2. Inputs'!H905=0),"",IF('2. Inputs'!E905&lt;&gt;"Hourly rate",'2. Inputs'!G905/('2. Inputs'!F905/'2. Inputs'!$B$3),'2. Inputs'!H905*'2. Inputs'!$B$3*52))</f>
        <v/>
      </c>
      <c r="G905" s="63">
        <f>'2. Inputs'!I905+'2. Inputs'!J905</f>
        <v>0</v>
      </c>
      <c r="H905" s="65" t="e">
        <f>IF('2. Inputs'!D905&gt;0,'2. Inputs'!D905,Calculations!G905+Calculations!F905)</f>
        <v>#VALUE!</v>
      </c>
      <c r="I905" s="66">
        <f ca="1">(TODAY()-'2. Inputs'!K905)/365</f>
        <v>124.95616438356164</v>
      </c>
      <c r="J905" s="1" t="str">
        <f>IF(ISBLANK('2. Inputs'!K905),"n/a",IF(I905&lt;=5,"5 or less",IF(AND(I905&gt;5,I905&lt;=10),"&gt; 5 and &lt;= 10",IF(AND(I905&gt;10,I905&lt;=15),"&gt; 10 and &lt;=15",IF(I905&gt;15,"More than 15","")))))</f>
        <v>n/a</v>
      </c>
      <c r="K905" s="68"/>
      <c r="L905" s="68"/>
    </row>
    <row r="906" spans="1:12" x14ac:dyDescent="0.35">
      <c r="A906" s="1">
        <f>'2. Inputs'!A906</f>
        <v>0</v>
      </c>
      <c r="B906" s="1">
        <f>IF('3. Results'!$C$4="Yes",'2. Inputs'!B906,IF(D906="Yes","",'2. Inputs'!B906))</f>
        <v>0</v>
      </c>
      <c r="C906" s="61" t="b">
        <f t="shared" si="14"/>
        <v>0</v>
      </c>
      <c r="D906" s="61">
        <f>'2. Inputs'!L906</f>
        <v>0</v>
      </c>
      <c r="E906" s="67" t="e">
        <f>IF('2. Inputs'!E906="Hourly rate",'2. Inputs'!H906,'2. Inputs'!G906/52/'2. Inputs'!F906)</f>
        <v>#DIV/0!</v>
      </c>
      <c r="F906" s="63" t="str">
        <f>IF(AND('2. Inputs'!G906=0,'2. Inputs'!H906=0),"",IF('2. Inputs'!E906&lt;&gt;"Hourly rate",'2. Inputs'!G906/('2. Inputs'!F906/'2. Inputs'!$B$3),'2. Inputs'!H906*'2. Inputs'!$B$3*52))</f>
        <v/>
      </c>
      <c r="G906" s="63">
        <f>'2. Inputs'!I906+'2. Inputs'!J906</f>
        <v>0</v>
      </c>
      <c r="H906" s="65" t="e">
        <f>IF('2. Inputs'!D906&gt;0,'2. Inputs'!D906,Calculations!G906+Calculations!F906)</f>
        <v>#VALUE!</v>
      </c>
      <c r="I906" s="66">
        <f ca="1">(TODAY()-'2. Inputs'!K906)/365</f>
        <v>124.95616438356164</v>
      </c>
      <c r="J906" s="1" t="str">
        <f>IF(ISBLANK('2. Inputs'!K906),"n/a",IF(I906&lt;=5,"5 or less",IF(AND(I906&gt;5,I906&lt;=10),"&gt; 5 and &lt;= 10",IF(AND(I906&gt;10,I906&lt;=15),"&gt; 10 and &lt;=15",IF(I906&gt;15,"More than 15","")))))</f>
        <v>n/a</v>
      </c>
      <c r="K906" s="68"/>
      <c r="L906" s="68"/>
    </row>
    <row r="907" spans="1:12" x14ac:dyDescent="0.35">
      <c r="A907" s="1">
        <f>'2. Inputs'!A907</f>
        <v>0</v>
      </c>
      <c r="B907" s="1">
        <f>IF('3. Results'!$C$4="Yes",'2. Inputs'!B907,IF(D907="Yes","",'2. Inputs'!B907))</f>
        <v>0</v>
      </c>
      <c r="C907" s="61" t="b">
        <f t="shared" si="14"/>
        <v>0</v>
      </c>
      <c r="D907" s="61">
        <f>'2. Inputs'!L907</f>
        <v>0</v>
      </c>
      <c r="E907" s="67" t="e">
        <f>IF('2. Inputs'!E907="Hourly rate",'2. Inputs'!H907,'2. Inputs'!G907/52/'2. Inputs'!F907)</f>
        <v>#DIV/0!</v>
      </c>
      <c r="F907" s="63" t="str">
        <f>IF(AND('2. Inputs'!G907=0,'2. Inputs'!H907=0),"",IF('2. Inputs'!E907&lt;&gt;"Hourly rate",'2. Inputs'!G907/('2. Inputs'!F907/'2. Inputs'!$B$3),'2. Inputs'!H907*'2. Inputs'!$B$3*52))</f>
        <v/>
      </c>
      <c r="G907" s="63">
        <f>'2. Inputs'!I907+'2. Inputs'!J907</f>
        <v>0</v>
      </c>
      <c r="H907" s="65" t="e">
        <f>IF('2. Inputs'!D907&gt;0,'2. Inputs'!D907,Calculations!G907+Calculations!F907)</f>
        <v>#VALUE!</v>
      </c>
      <c r="I907" s="66">
        <f ca="1">(TODAY()-'2. Inputs'!K907)/365</f>
        <v>124.95616438356164</v>
      </c>
      <c r="J907" s="1" t="str">
        <f>IF(ISBLANK('2. Inputs'!K907),"n/a",IF(I907&lt;=5,"5 or less",IF(AND(I907&gt;5,I907&lt;=10),"&gt; 5 and &lt;= 10",IF(AND(I907&gt;10,I907&lt;=15),"&gt; 10 and &lt;=15",IF(I907&gt;15,"More than 15","")))))</f>
        <v>n/a</v>
      </c>
      <c r="K907" s="68"/>
      <c r="L907" s="68"/>
    </row>
    <row r="908" spans="1:12" x14ac:dyDescent="0.35">
      <c r="A908" s="1">
        <f>'2. Inputs'!A908</f>
        <v>0</v>
      </c>
      <c r="B908" s="1">
        <f>IF('3. Results'!$C$4="Yes",'2. Inputs'!B908,IF(D908="Yes","",'2. Inputs'!B908))</f>
        <v>0</v>
      </c>
      <c r="C908" s="61" t="b">
        <f t="shared" si="14"/>
        <v>0</v>
      </c>
      <c r="D908" s="61">
        <f>'2. Inputs'!L908</f>
        <v>0</v>
      </c>
      <c r="E908" s="67" t="e">
        <f>IF('2. Inputs'!E908="Hourly rate",'2. Inputs'!H908,'2. Inputs'!G908/52/'2. Inputs'!F908)</f>
        <v>#DIV/0!</v>
      </c>
      <c r="F908" s="63" t="str">
        <f>IF(AND('2. Inputs'!G908=0,'2. Inputs'!H908=0),"",IF('2. Inputs'!E908&lt;&gt;"Hourly rate",'2. Inputs'!G908/('2. Inputs'!F908/'2. Inputs'!$B$3),'2. Inputs'!H908*'2. Inputs'!$B$3*52))</f>
        <v/>
      </c>
      <c r="G908" s="63">
        <f>'2. Inputs'!I908+'2. Inputs'!J908</f>
        <v>0</v>
      </c>
      <c r="H908" s="65" t="e">
        <f>IF('2. Inputs'!D908&gt;0,'2. Inputs'!D908,Calculations!G908+Calculations!F908)</f>
        <v>#VALUE!</v>
      </c>
      <c r="I908" s="66">
        <f ca="1">(TODAY()-'2. Inputs'!K908)/365</f>
        <v>124.95616438356164</v>
      </c>
      <c r="J908" s="1" t="str">
        <f>IF(ISBLANK('2. Inputs'!K908),"n/a",IF(I908&lt;=5,"5 or less",IF(AND(I908&gt;5,I908&lt;=10),"&gt; 5 and &lt;= 10",IF(AND(I908&gt;10,I908&lt;=15),"&gt; 10 and &lt;=15",IF(I908&gt;15,"More than 15","")))))</f>
        <v>n/a</v>
      </c>
      <c r="K908" s="68"/>
      <c r="L908" s="68"/>
    </row>
    <row r="909" spans="1:12" x14ac:dyDescent="0.35">
      <c r="A909" s="1">
        <f>'2. Inputs'!A909</f>
        <v>0</v>
      </c>
      <c r="B909" s="1">
        <f>IF('3. Results'!$C$4="Yes",'2. Inputs'!B909,IF(D909="Yes","",'2. Inputs'!B909))</f>
        <v>0</v>
      </c>
      <c r="C909" s="61" t="b">
        <f t="shared" si="14"/>
        <v>0</v>
      </c>
      <c r="D909" s="61">
        <f>'2. Inputs'!L909</f>
        <v>0</v>
      </c>
      <c r="E909" s="67" t="e">
        <f>IF('2. Inputs'!E909="Hourly rate",'2. Inputs'!H909,'2. Inputs'!G909/52/'2. Inputs'!F909)</f>
        <v>#DIV/0!</v>
      </c>
      <c r="F909" s="63" t="str">
        <f>IF(AND('2. Inputs'!G909=0,'2. Inputs'!H909=0),"",IF('2. Inputs'!E909&lt;&gt;"Hourly rate",'2. Inputs'!G909/('2. Inputs'!F909/'2. Inputs'!$B$3),'2. Inputs'!H909*'2. Inputs'!$B$3*52))</f>
        <v/>
      </c>
      <c r="G909" s="63">
        <f>'2. Inputs'!I909+'2. Inputs'!J909</f>
        <v>0</v>
      </c>
      <c r="H909" s="65" t="e">
        <f>IF('2. Inputs'!D909&gt;0,'2. Inputs'!D909,Calculations!G909+Calculations!F909)</f>
        <v>#VALUE!</v>
      </c>
      <c r="I909" s="66">
        <f ca="1">(TODAY()-'2. Inputs'!K909)/365</f>
        <v>124.95616438356164</v>
      </c>
      <c r="J909" s="1" t="str">
        <f>IF(ISBLANK('2. Inputs'!K909),"n/a",IF(I909&lt;=5,"5 or less",IF(AND(I909&gt;5,I909&lt;=10),"&gt; 5 and &lt;= 10",IF(AND(I909&gt;10,I909&lt;=15),"&gt; 10 and &lt;=15",IF(I909&gt;15,"More than 15","")))))</f>
        <v>n/a</v>
      </c>
      <c r="K909" s="68"/>
      <c r="L909" s="68"/>
    </row>
    <row r="910" spans="1:12" x14ac:dyDescent="0.35">
      <c r="A910" s="1">
        <f>'2. Inputs'!A910</f>
        <v>0</v>
      </c>
      <c r="B910" s="1">
        <f>IF('3. Results'!$C$4="Yes",'2. Inputs'!B910,IF(D910="Yes","",'2. Inputs'!B910))</f>
        <v>0</v>
      </c>
      <c r="C910" s="61" t="b">
        <f t="shared" si="14"/>
        <v>0</v>
      </c>
      <c r="D910" s="61">
        <f>'2. Inputs'!L910</f>
        <v>0</v>
      </c>
      <c r="E910" s="67" t="e">
        <f>IF('2. Inputs'!E910="Hourly rate",'2. Inputs'!H910,'2. Inputs'!G910/52/'2. Inputs'!F910)</f>
        <v>#DIV/0!</v>
      </c>
      <c r="F910" s="63" t="str">
        <f>IF(AND('2. Inputs'!G910=0,'2. Inputs'!H910=0),"",IF('2. Inputs'!E910&lt;&gt;"Hourly rate",'2. Inputs'!G910/('2. Inputs'!F910/'2. Inputs'!$B$3),'2. Inputs'!H910*'2. Inputs'!$B$3*52))</f>
        <v/>
      </c>
      <c r="G910" s="63">
        <f>'2. Inputs'!I910+'2. Inputs'!J910</f>
        <v>0</v>
      </c>
      <c r="H910" s="65" t="e">
        <f>IF('2. Inputs'!D910&gt;0,'2. Inputs'!D910,Calculations!G910+Calculations!F910)</f>
        <v>#VALUE!</v>
      </c>
      <c r="I910" s="66">
        <f ca="1">(TODAY()-'2. Inputs'!K910)/365</f>
        <v>124.95616438356164</v>
      </c>
      <c r="J910" s="1" t="str">
        <f>IF(ISBLANK('2. Inputs'!K910),"n/a",IF(I910&lt;=5,"5 or less",IF(AND(I910&gt;5,I910&lt;=10),"&gt; 5 and &lt;= 10",IF(AND(I910&gt;10,I910&lt;=15),"&gt; 10 and &lt;=15",IF(I910&gt;15,"More than 15","")))))</f>
        <v>n/a</v>
      </c>
      <c r="K910" s="68"/>
      <c r="L910" s="68"/>
    </row>
    <row r="911" spans="1:12" x14ac:dyDescent="0.35">
      <c r="A911" s="1">
        <f>'2. Inputs'!A911</f>
        <v>0</v>
      </c>
      <c r="B911" s="1">
        <f>IF('3. Results'!$C$4="Yes",'2. Inputs'!B911,IF(D911="Yes","",'2. Inputs'!B911))</f>
        <v>0</v>
      </c>
      <c r="C911" s="61" t="b">
        <f t="shared" si="14"/>
        <v>0</v>
      </c>
      <c r="D911" s="61">
        <f>'2. Inputs'!L911</f>
        <v>0</v>
      </c>
      <c r="E911" s="67" t="e">
        <f>IF('2. Inputs'!E911="Hourly rate",'2. Inputs'!H911,'2. Inputs'!G911/52/'2. Inputs'!F911)</f>
        <v>#DIV/0!</v>
      </c>
      <c r="F911" s="63" t="str">
        <f>IF(AND('2. Inputs'!G911=0,'2. Inputs'!H911=0),"",IF('2. Inputs'!E911&lt;&gt;"Hourly rate",'2. Inputs'!G911/('2. Inputs'!F911/'2. Inputs'!$B$3),'2. Inputs'!H911*'2. Inputs'!$B$3*52))</f>
        <v/>
      </c>
      <c r="G911" s="63">
        <f>'2. Inputs'!I911+'2. Inputs'!J911</f>
        <v>0</v>
      </c>
      <c r="H911" s="65" t="e">
        <f>IF('2. Inputs'!D911&gt;0,'2. Inputs'!D911,Calculations!G911+Calculations!F911)</f>
        <v>#VALUE!</v>
      </c>
      <c r="I911" s="66">
        <f ca="1">(TODAY()-'2. Inputs'!K911)/365</f>
        <v>124.95616438356164</v>
      </c>
      <c r="J911" s="1" t="str">
        <f>IF(ISBLANK('2. Inputs'!K911),"n/a",IF(I911&lt;=5,"5 or less",IF(AND(I911&gt;5,I911&lt;=10),"&gt; 5 and &lt;= 10",IF(AND(I911&gt;10,I911&lt;=15),"&gt; 10 and &lt;=15",IF(I911&gt;15,"More than 15","")))))</f>
        <v>n/a</v>
      </c>
      <c r="K911" s="68"/>
      <c r="L911" s="68"/>
    </row>
    <row r="912" spans="1:12" x14ac:dyDescent="0.35">
      <c r="A912" s="1">
        <f>'2. Inputs'!A912</f>
        <v>0</v>
      </c>
      <c r="B912" s="1">
        <f>IF('3. Results'!$C$4="Yes",'2. Inputs'!B912,IF(D912="Yes","",'2. Inputs'!B912))</f>
        <v>0</v>
      </c>
      <c r="C912" s="61" t="b">
        <f t="shared" si="14"/>
        <v>0</v>
      </c>
      <c r="D912" s="61">
        <f>'2. Inputs'!L912</f>
        <v>0</v>
      </c>
      <c r="E912" s="67" t="e">
        <f>IF('2. Inputs'!E912="Hourly rate",'2. Inputs'!H912,'2. Inputs'!G912/52/'2. Inputs'!F912)</f>
        <v>#DIV/0!</v>
      </c>
      <c r="F912" s="63" t="str">
        <f>IF(AND('2. Inputs'!G912=0,'2. Inputs'!H912=0),"",IF('2. Inputs'!E912&lt;&gt;"Hourly rate",'2. Inputs'!G912/('2. Inputs'!F912/'2. Inputs'!$B$3),'2. Inputs'!H912*'2. Inputs'!$B$3*52))</f>
        <v/>
      </c>
      <c r="G912" s="63">
        <f>'2. Inputs'!I912+'2. Inputs'!J912</f>
        <v>0</v>
      </c>
      <c r="H912" s="65" t="e">
        <f>IF('2. Inputs'!D912&gt;0,'2. Inputs'!D912,Calculations!G912+Calculations!F912)</f>
        <v>#VALUE!</v>
      </c>
      <c r="I912" s="66">
        <f ca="1">(TODAY()-'2. Inputs'!K912)/365</f>
        <v>124.95616438356164</v>
      </c>
      <c r="J912" s="1" t="str">
        <f>IF(ISBLANK('2. Inputs'!K912),"n/a",IF(I912&lt;=5,"5 or less",IF(AND(I912&gt;5,I912&lt;=10),"&gt; 5 and &lt;= 10",IF(AND(I912&gt;10,I912&lt;=15),"&gt; 10 and &lt;=15",IF(I912&gt;15,"More than 15","")))))</f>
        <v>n/a</v>
      </c>
      <c r="K912" s="68"/>
      <c r="L912" s="68"/>
    </row>
    <row r="913" spans="1:12" x14ac:dyDescent="0.35">
      <c r="A913" s="1">
        <f>'2. Inputs'!A913</f>
        <v>0</v>
      </c>
      <c r="B913" s="1">
        <f>IF('3. Results'!$C$4="Yes",'2. Inputs'!B913,IF(D913="Yes","",'2. Inputs'!B913))</f>
        <v>0</v>
      </c>
      <c r="C913" s="61" t="b">
        <f t="shared" si="14"/>
        <v>0</v>
      </c>
      <c r="D913" s="61">
        <f>'2. Inputs'!L913</f>
        <v>0</v>
      </c>
      <c r="E913" s="67" t="e">
        <f>IF('2. Inputs'!E913="Hourly rate",'2. Inputs'!H913,'2. Inputs'!G913/52/'2. Inputs'!F913)</f>
        <v>#DIV/0!</v>
      </c>
      <c r="F913" s="63" t="str">
        <f>IF(AND('2. Inputs'!G913=0,'2. Inputs'!H913=0),"",IF('2. Inputs'!E913&lt;&gt;"Hourly rate",'2. Inputs'!G913/('2. Inputs'!F913/'2. Inputs'!$B$3),'2. Inputs'!H913*'2. Inputs'!$B$3*52))</f>
        <v/>
      </c>
      <c r="G913" s="63">
        <f>'2. Inputs'!I913+'2. Inputs'!J913</f>
        <v>0</v>
      </c>
      <c r="H913" s="65" t="e">
        <f>IF('2. Inputs'!D913&gt;0,'2. Inputs'!D913,Calculations!G913+Calculations!F913)</f>
        <v>#VALUE!</v>
      </c>
      <c r="I913" s="66">
        <f ca="1">(TODAY()-'2. Inputs'!K913)/365</f>
        <v>124.95616438356164</v>
      </c>
      <c r="J913" s="1" t="str">
        <f>IF(ISBLANK('2. Inputs'!K913),"n/a",IF(I913&lt;=5,"5 or less",IF(AND(I913&gt;5,I913&lt;=10),"&gt; 5 and &lt;= 10",IF(AND(I913&gt;10,I913&lt;=15),"&gt; 10 and &lt;=15",IF(I913&gt;15,"More than 15","")))))</f>
        <v>n/a</v>
      </c>
      <c r="K913" s="68"/>
      <c r="L913" s="68"/>
    </row>
    <row r="914" spans="1:12" x14ac:dyDescent="0.35">
      <c r="A914" s="1">
        <f>'2. Inputs'!A914</f>
        <v>0</v>
      </c>
      <c r="B914" s="1">
        <f>IF('3. Results'!$C$4="Yes",'2. Inputs'!B914,IF(D914="Yes","",'2. Inputs'!B914))</f>
        <v>0</v>
      </c>
      <c r="C914" s="61" t="b">
        <f t="shared" si="14"/>
        <v>0</v>
      </c>
      <c r="D914" s="61">
        <f>'2. Inputs'!L914</f>
        <v>0</v>
      </c>
      <c r="E914" s="67" t="e">
        <f>IF('2. Inputs'!E914="Hourly rate",'2. Inputs'!H914,'2. Inputs'!G914/52/'2. Inputs'!F914)</f>
        <v>#DIV/0!</v>
      </c>
      <c r="F914" s="63" t="str">
        <f>IF(AND('2. Inputs'!G914=0,'2. Inputs'!H914=0),"",IF('2. Inputs'!E914&lt;&gt;"Hourly rate",'2. Inputs'!G914/('2. Inputs'!F914/'2. Inputs'!$B$3),'2. Inputs'!H914*'2. Inputs'!$B$3*52))</f>
        <v/>
      </c>
      <c r="G914" s="63">
        <f>'2. Inputs'!I914+'2. Inputs'!J914</f>
        <v>0</v>
      </c>
      <c r="H914" s="65" t="e">
        <f>IF('2. Inputs'!D914&gt;0,'2. Inputs'!D914,Calculations!G914+Calculations!F914)</f>
        <v>#VALUE!</v>
      </c>
      <c r="I914" s="66">
        <f ca="1">(TODAY()-'2. Inputs'!K914)/365</f>
        <v>124.95616438356164</v>
      </c>
      <c r="J914" s="1" t="str">
        <f>IF(ISBLANK('2. Inputs'!K914),"n/a",IF(I914&lt;=5,"5 or less",IF(AND(I914&gt;5,I914&lt;=10),"&gt; 5 and &lt;= 10",IF(AND(I914&gt;10,I914&lt;=15),"&gt; 10 and &lt;=15",IF(I914&gt;15,"More than 15","")))))</f>
        <v>n/a</v>
      </c>
      <c r="K914" s="68"/>
      <c r="L914" s="68"/>
    </row>
    <row r="915" spans="1:12" x14ac:dyDescent="0.35">
      <c r="A915" s="1">
        <f>'2. Inputs'!A915</f>
        <v>0</v>
      </c>
      <c r="B915" s="1">
        <f>IF('3. Results'!$C$4="Yes",'2. Inputs'!B915,IF(D915="Yes","",'2. Inputs'!B915))</f>
        <v>0</v>
      </c>
      <c r="C915" s="61" t="b">
        <f t="shared" si="14"/>
        <v>0</v>
      </c>
      <c r="D915" s="61">
        <f>'2. Inputs'!L915</f>
        <v>0</v>
      </c>
      <c r="E915" s="67" t="e">
        <f>IF('2. Inputs'!E915="Hourly rate",'2. Inputs'!H915,'2. Inputs'!G915/52/'2. Inputs'!F915)</f>
        <v>#DIV/0!</v>
      </c>
      <c r="F915" s="63" t="str">
        <f>IF(AND('2. Inputs'!G915=0,'2. Inputs'!H915=0),"",IF('2. Inputs'!E915&lt;&gt;"Hourly rate",'2. Inputs'!G915/('2. Inputs'!F915/'2. Inputs'!$B$3),'2. Inputs'!H915*'2. Inputs'!$B$3*52))</f>
        <v/>
      </c>
      <c r="G915" s="63">
        <f>'2. Inputs'!I915+'2. Inputs'!J915</f>
        <v>0</v>
      </c>
      <c r="H915" s="65" t="e">
        <f>IF('2. Inputs'!D915&gt;0,'2. Inputs'!D915,Calculations!G915+Calculations!F915)</f>
        <v>#VALUE!</v>
      </c>
      <c r="I915" s="66">
        <f ca="1">(TODAY()-'2. Inputs'!K915)/365</f>
        <v>124.95616438356164</v>
      </c>
      <c r="J915" s="1" t="str">
        <f>IF(ISBLANK('2. Inputs'!K915),"n/a",IF(I915&lt;=5,"5 or less",IF(AND(I915&gt;5,I915&lt;=10),"&gt; 5 and &lt;= 10",IF(AND(I915&gt;10,I915&lt;=15),"&gt; 10 and &lt;=15",IF(I915&gt;15,"More than 15","")))))</f>
        <v>n/a</v>
      </c>
      <c r="K915" s="68"/>
      <c r="L915" s="68"/>
    </row>
    <row r="916" spans="1:12" x14ac:dyDescent="0.35">
      <c r="A916" s="1">
        <f>'2. Inputs'!A916</f>
        <v>0</v>
      </c>
      <c r="B916" s="1">
        <f>IF('3. Results'!$C$4="Yes",'2. Inputs'!B916,IF(D916="Yes","",'2. Inputs'!B916))</f>
        <v>0</v>
      </c>
      <c r="C916" s="61" t="b">
        <f t="shared" si="14"/>
        <v>0</v>
      </c>
      <c r="D916" s="61">
        <f>'2. Inputs'!L916</f>
        <v>0</v>
      </c>
      <c r="E916" s="67" t="e">
        <f>IF('2. Inputs'!E916="Hourly rate",'2. Inputs'!H916,'2. Inputs'!G916/52/'2. Inputs'!F916)</f>
        <v>#DIV/0!</v>
      </c>
      <c r="F916" s="63" t="str">
        <f>IF(AND('2. Inputs'!G916=0,'2. Inputs'!H916=0),"",IF('2. Inputs'!E916&lt;&gt;"Hourly rate",'2. Inputs'!G916/('2. Inputs'!F916/'2. Inputs'!$B$3),'2. Inputs'!H916*'2. Inputs'!$B$3*52))</f>
        <v/>
      </c>
      <c r="G916" s="63">
        <f>'2. Inputs'!I916+'2. Inputs'!J916</f>
        <v>0</v>
      </c>
      <c r="H916" s="65" t="e">
        <f>IF('2. Inputs'!D916&gt;0,'2. Inputs'!D916,Calculations!G916+Calculations!F916)</f>
        <v>#VALUE!</v>
      </c>
      <c r="I916" s="66">
        <f ca="1">(TODAY()-'2. Inputs'!K916)/365</f>
        <v>124.95616438356164</v>
      </c>
      <c r="J916" s="1" t="str">
        <f>IF(ISBLANK('2. Inputs'!K916),"n/a",IF(I916&lt;=5,"5 or less",IF(AND(I916&gt;5,I916&lt;=10),"&gt; 5 and &lt;= 10",IF(AND(I916&gt;10,I916&lt;=15),"&gt; 10 and &lt;=15",IF(I916&gt;15,"More than 15","")))))</f>
        <v>n/a</v>
      </c>
      <c r="K916" s="68"/>
      <c r="L916" s="68"/>
    </row>
    <row r="917" spans="1:12" x14ac:dyDescent="0.35">
      <c r="A917" s="1">
        <f>'2. Inputs'!A917</f>
        <v>0</v>
      </c>
      <c r="B917" s="1">
        <f>IF('3. Results'!$C$4="Yes",'2. Inputs'!B917,IF(D917="Yes","",'2. Inputs'!B917))</f>
        <v>0</v>
      </c>
      <c r="C917" s="61" t="b">
        <f t="shared" si="14"/>
        <v>0</v>
      </c>
      <c r="D917" s="61">
        <f>'2. Inputs'!L917</f>
        <v>0</v>
      </c>
      <c r="E917" s="67" t="e">
        <f>IF('2. Inputs'!E917="Hourly rate",'2. Inputs'!H917,'2. Inputs'!G917/52/'2. Inputs'!F917)</f>
        <v>#DIV/0!</v>
      </c>
      <c r="F917" s="63" t="str">
        <f>IF(AND('2. Inputs'!G917=0,'2. Inputs'!H917=0),"",IF('2. Inputs'!E917&lt;&gt;"Hourly rate",'2. Inputs'!G917/('2. Inputs'!F917/'2. Inputs'!$B$3),'2. Inputs'!H917*'2. Inputs'!$B$3*52))</f>
        <v/>
      </c>
      <c r="G917" s="63">
        <f>'2. Inputs'!I917+'2. Inputs'!J917</f>
        <v>0</v>
      </c>
      <c r="H917" s="65" t="e">
        <f>IF('2. Inputs'!D917&gt;0,'2. Inputs'!D917,Calculations!G917+Calculations!F917)</f>
        <v>#VALUE!</v>
      </c>
      <c r="I917" s="66">
        <f ca="1">(TODAY()-'2. Inputs'!K917)/365</f>
        <v>124.95616438356164</v>
      </c>
      <c r="J917" s="1" t="str">
        <f>IF(ISBLANK('2. Inputs'!K917),"n/a",IF(I917&lt;=5,"5 or less",IF(AND(I917&gt;5,I917&lt;=10),"&gt; 5 and &lt;= 10",IF(AND(I917&gt;10,I917&lt;=15),"&gt; 10 and &lt;=15",IF(I917&gt;15,"More than 15","")))))</f>
        <v>n/a</v>
      </c>
      <c r="K917" s="68"/>
      <c r="L917" s="68"/>
    </row>
    <row r="918" spans="1:12" x14ac:dyDescent="0.35">
      <c r="A918" s="1">
        <f>'2. Inputs'!A918</f>
        <v>0</v>
      </c>
      <c r="B918" s="1">
        <f>IF('3. Results'!$C$4="Yes",'2. Inputs'!B918,IF(D918="Yes","",'2. Inputs'!B918))</f>
        <v>0</v>
      </c>
      <c r="C918" s="61" t="b">
        <f t="shared" si="14"/>
        <v>0</v>
      </c>
      <c r="D918" s="61">
        <f>'2. Inputs'!L918</f>
        <v>0</v>
      </c>
      <c r="E918" s="67" t="e">
        <f>IF('2. Inputs'!E918="Hourly rate",'2. Inputs'!H918,'2. Inputs'!G918/52/'2. Inputs'!F918)</f>
        <v>#DIV/0!</v>
      </c>
      <c r="F918" s="63" t="str">
        <f>IF(AND('2. Inputs'!G918=0,'2. Inputs'!H918=0),"",IF('2. Inputs'!E918&lt;&gt;"Hourly rate",'2. Inputs'!G918/('2. Inputs'!F918/'2. Inputs'!$B$3),'2. Inputs'!H918*'2. Inputs'!$B$3*52))</f>
        <v/>
      </c>
      <c r="G918" s="63">
        <f>'2. Inputs'!I918+'2. Inputs'!J918</f>
        <v>0</v>
      </c>
      <c r="H918" s="65" t="e">
        <f>IF('2. Inputs'!D918&gt;0,'2. Inputs'!D918,Calculations!G918+Calculations!F918)</f>
        <v>#VALUE!</v>
      </c>
      <c r="I918" s="66">
        <f ca="1">(TODAY()-'2. Inputs'!K918)/365</f>
        <v>124.95616438356164</v>
      </c>
      <c r="J918" s="1" t="str">
        <f>IF(ISBLANK('2. Inputs'!K918),"n/a",IF(I918&lt;=5,"5 or less",IF(AND(I918&gt;5,I918&lt;=10),"&gt; 5 and &lt;= 10",IF(AND(I918&gt;10,I918&lt;=15),"&gt; 10 and &lt;=15",IF(I918&gt;15,"More than 15","")))))</f>
        <v>n/a</v>
      </c>
      <c r="K918" s="68"/>
      <c r="L918" s="68"/>
    </row>
    <row r="919" spans="1:12" x14ac:dyDescent="0.35">
      <c r="A919" s="1">
        <f>'2. Inputs'!A919</f>
        <v>0</v>
      </c>
      <c r="B919" s="1">
        <f>IF('3. Results'!$C$4="Yes",'2. Inputs'!B919,IF(D919="Yes","",'2. Inputs'!B919))</f>
        <v>0</v>
      </c>
      <c r="C919" s="61" t="b">
        <f t="shared" si="14"/>
        <v>0</v>
      </c>
      <c r="D919" s="61">
        <f>'2. Inputs'!L919</f>
        <v>0</v>
      </c>
      <c r="E919" s="67" t="e">
        <f>IF('2. Inputs'!E919="Hourly rate",'2. Inputs'!H919,'2. Inputs'!G919/52/'2. Inputs'!F919)</f>
        <v>#DIV/0!</v>
      </c>
      <c r="F919" s="63" t="str">
        <f>IF(AND('2. Inputs'!G919=0,'2. Inputs'!H919=0),"",IF('2. Inputs'!E919&lt;&gt;"Hourly rate",'2. Inputs'!G919/('2. Inputs'!F919/'2. Inputs'!$B$3),'2. Inputs'!H919*'2. Inputs'!$B$3*52))</f>
        <v/>
      </c>
      <c r="G919" s="63">
        <f>'2. Inputs'!I919+'2. Inputs'!J919</f>
        <v>0</v>
      </c>
      <c r="H919" s="65" t="e">
        <f>IF('2. Inputs'!D919&gt;0,'2. Inputs'!D919,Calculations!G919+Calculations!F919)</f>
        <v>#VALUE!</v>
      </c>
      <c r="I919" s="66">
        <f ca="1">(TODAY()-'2. Inputs'!K919)/365</f>
        <v>124.95616438356164</v>
      </c>
      <c r="J919" s="1" t="str">
        <f>IF(ISBLANK('2. Inputs'!K919),"n/a",IF(I919&lt;=5,"5 or less",IF(AND(I919&gt;5,I919&lt;=10),"&gt; 5 and &lt;= 10",IF(AND(I919&gt;10,I919&lt;=15),"&gt; 10 and &lt;=15",IF(I919&gt;15,"More than 15","")))))</f>
        <v>n/a</v>
      </c>
      <c r="K919" s="68"/>
      <c r="L919" s="68"/>
    </row>
    <row r="920" spans="1:12" x14ac:dyDescent="0.35">
      <c r="A920" s="1">
        <f>'2. Inputs'!A920</f>
        <v>0</v>
      </c>
      <c r="B920" s="1">
        <f>IF('3. Results'!$C$4="Yes",'2. Inputs'!B920,IF(D920="Yes","",'2. Inputs'!B920))</f>
        <v>0</v>
      </c>
      <c r="C920" s="61" t="b">
        <f t="shared" si="14"/>
        <v>0</v>
      </c>
      <c r="D920" s="61">
        <f>'2. Inputs'!L920</f>
        <v>0</v>
      </c>
      <c r="E920" s="67" t="e">
        <f>IF('2. Inputs'!E920="Hourly rate",'2. Inputs'!H920,'2. Inputs'!G920/52/'2. Inputs'!F920)</f>
        <v>#DIV/0!</v>
      </c>
      <c r="F920" s="63" t="str">
        <f>IF(AND('2. Inputs'!G920=0,'2. Inputs'!H920=0),"",IF('2. Inputs'!E920&lt;&gt;"Hourly rate",'2. Inputs'!G920/('2. Inputs'!F920/'2. Inputs'!$B$3),'2. Inputs'!H920*'2. Inputs'!$B$3*52))</f>
        <v/>
      </c>
      <c r="G920" s="63">
        <f>'2. Inputs'!I920+'2. Inputs'!J920</f>
        <v>0</v>
      </c>
      <c r="H920" s="65" t="e">
        <f>IF('2. Inputs'!D920&gt;0,'2. Inputs'!D920,Calculations!G920+Calculations!F920)</f>
        <v>#VALUE!</v>
      </c>
      <c r="I920" s="66">
        <f ca="1">(TODAY()-'2. Inputs'!K920)/365</f>
        <v>124.95616438356164</v>
      </c>
      <c r="J920" s="1" t="str">
        <f>IF(ISBLANK('2. Inputs'!K920),"n/a",IF(I920&lt;=5,"5 or less",IF(AND(I920&gt;5,I920&lt;=10),"&gt; 5 and &lt;= 10",IF(AND(I920&gt;10,I920&lt;=15),"&gt; 10 and &lt;=15",IF(I920&gt;15,"More than 15","")))))</f>
        <v>n/a</v>
      </c>
      <c r="K920" s="68"/>
      <c r="L920" s="68"/>
    </row>
    <row r="921" spans="1:12" x14ac:dyDescent="0.35">
      <c r="A921" s="1">
        <f>'2. Inputs'!A921</f>
        <v>0</v>
      </c>
      <c r="B921" s="1">
        <f>IF('3. Results'!$C$4="Yes",'2. Inputs'!B921,IF(D921="Yes","",'2. Inputs'!B921))</f>
        <v>0</v>
      </c>
      <c r="C921" s="61" t="b">
        <f t="shared" si="14"/>
        <v>0</v>
      </c>
      <c r="D921" s="61">
        <f>'2. Inputs'!L921</f>
        <v>0</v>
      </c>
      <c r="E921" s="67" t="e">
        <f>IF('2. Inputs'!E921="Hourly rate",'2. Inputs'!H921,'2. Inputs'!G921/52/'2. Inputs'!F921)</f>
        <v>#DIV/0!</v>
      </c>
      <c r="F921" s="63" t="str">
        <f>IF(AND('2. Inputs'!G921=0,'2. Inputs'!H921=0),"",IF('2. Inputs'!E921&lt;&gt;"Hourly rate",'2. Inputs'!G921/('2. Inputs'!F921/'2. Inputs'!$B$3),'2. Inputs'!H921*'2. Inputs'!$B$3*52))</f>
        <v/>
      </c>
      <c r="G921" s="63">
        <f>'2. Inputs'!I921+'2. Inputs'!J921</f>
        <v>0</v>
      </c>
      <c r="H921" s="65" t="e">
        <f>IF('2. Inputs'!D921&gt;0,'2. Inputs'!D921,Calculations!G921+Calculations!F921)</f>
        <v>#VALUE!</v>
      </c>
      <c r="I921" s="66">
        <f ca="1">(TODAY()-'2. Inputs'!K921)/365</f>
        <v>124.95616438356164</v>
      </c>
      <c r="J921" s="1" t="str">
        <f>IF(ISBLANK('2. Inputs'!K921),"n/a",IF(I921&lt;=5,"5 or less",IF(AND(I921&gt;5,I921&lt;=10),"&gt; 5 and &lt;= 10",IF(AND(I921&gt;10,I921&lt;=15),"&gt; 10 and &lt;=15",IF(I921&gt;15,"More than 15","")))))</f>
        <v>n/a</v>
      </c>
      <c r="K921" s="68"/>
      <c r="L921" s="68"/>
    </row>
    <row r="922" spans="1:12" x14ac:dyDescent="0.35">
      <c r="A922" s="1">
        <f>'2. Inputs'!A922</f>
        <v>0</v>
      </c>
      <c r="B922" s="1">
        <f>IF('3. Results'!$C$4="Yes",'2. Inputs'!B922,IF(D922="Yes","",'2. Inputs'!B922))</f>
        <v>0</v>
      </c>
      <c r="C922" s="61" t="b">
        <f t="shared" si="14"/>
        <v>0</v>
      </c>
      <c r="D922" s="61">
        <f>'2. Inputs'!L922</f>
        <v>0</v>
      </c>
      <c r="E922" s="67" t="e">
        <f>IF('2. Inputs'!E922="Hourly rate",'2. Inputs'!H922,'2. Inputs'!G922/52/'2. Inputs'!F922)</f>
        <v>#DIV/0!</v>
      </c>
      <c r="F922" s="63" t="str">
        <f>IF(AND('2. Inputs'!G922=0,'2. Inputs'!H922=0),"",IF('2. Inputs'!E922&lt;&gt;"Hourly rate",'2. Inputs'!G922/('2. Inputs'!F922/'2. Inputs'!$B$3),'2. Inputs'!H922*'2. Inputs'!$B$3*52))</f>
        <v/>
      </c>
      <c r="G922" s="63">
        <f>'2. Inputs'!I922+'2. Inputs'!J922</f>
        <v>0</v>
      </c>
      <c r="H922" s="65" t="e">
        <f>IF('2. Inputs'!D922&gt;0,'2. Inputs'!D922,Calculations!G922+Calculations!F922)</f>
        <v>#VALUE!</v>
      </c>
      <c r="I922" s="66">
        <f ca="1">(TODAY()-'2. Inputs'!K922)/365</f>
        <v>124.95616438356164</v>
      </c>
      <c r="J922" s="1" t="str">
        <f>IF(ISBLANK('2. Inputs'!K922),"n/a",IF(I922&lt;=5,"5 or less",IF(AND(I922&gt;5,I922&lt;=10),"&gt; 5 and &lt;= 10",IF(AND(I922&gt;10,I922&lt;=15),"&gt; 10 and &lt;=15",IF(I922&gt;15,"More than 15","")))))</f>
        <v>n/a</v>
      </c>
      <c r="K922" s="68"/>
      <c r="L922" s="68"/>
    </row>
    <row r="923" spans="1:12" x14ac:dyDescent="0.35">
      <c r="A923" s="1">
        <f>'2. Inputs'!A923</f>
        <v>0</v>
      </c>
      <c r="B923" s="1">
        <f>IF('3. Results'!$C$4="Yes",'2. Inputs'!B923,IF(D923="Yes","",'2. Inputs'!B923))</f>
        <v>0</v>
      </c>
      <c r="C923" s="61" t="b">
        <f t="shared" si="14"/>
        <v>0</v>
      </c>
      <c r="D923" s="61">
        <f>'2. Inputs'!L923</f>
        <v>0</v>
      </c>
      <c r="E923" s="67" t="e">
        <f>IF('2. Inputs'!E923="Hourly rate",'2. Inputs'!H923,'2. Inputs'!G923/52/'2. Inputs'!F923)</f>
        <v>#DIV/0!</v>
      </c>
      <c r="F923" s="63" t="str">
        <f>IF(AND('2. Inputs'!G923=0,'2. Inputs'!H923=0),"",IF('2. Inputs'!E923&lt;&gt;"Hourly rate",'2. Inputs'!G923/('2. Inputs'!F923/'2. Inputs'!$B$3),'2. Inputs'!H923*'2. Inputs'!$B$3*52))</f>
        <v/>
      </c>
      <c r="G923" s="63">
        <f>'2. Inputs'!I923+'2. Inputs'!J923</f>
        <v>0</v>
      </c>
      <c r="H923" s="65" t="e">
        <f>IF('2. Inputs'!D923&gt;0,'2. Inputs'!D923,Calculations!G923+Calculations!F923)</f>
        <v>#VALUE!</v>
      </c>
      <c r="I923" s="66">
        <f ca="1">(TODAY()-'2. Inputs'!K923)/365</f>
        <v>124.95616438356164</v>
      </c>
      <c r="J923" s="1" t="str">
        <f>IF(ISBLANK('2. Inputs'!K923),"n/a",IF(I923&lt;=5,"5 or less",IF(AND(I923&gt;5,I923&lt;=10),"&gt; 5 and &lt;= 10",IF(AND(I923&gt;10,I923&lt;=15),"&gt; 10 and &lt;=15",IF(I923&gt;15,"More than 15","")))))</f>
        <v>n/a</v>
      </c>
      <c r="K923" s="68"/>
      <c r="L923" s="68"/>
    </row>
    <row r="924" spans="1:12" x14ac:dyDescent="0.35">
      <c r="A924" s="1">
        <f>'2. Inputs'!A924</f>
        <v>0</v>
      </c>
      <c r="B924" s="1">
        <f>IF('3. Results'!$C$4="Yes",'2. Inputs'!B924,IF(D924="Yes","",'2. Inputs'!B924))</f>
        <v>0</v>
      </c>
      <c r="C924" s="61" t="b">
        <f t="shared" si="14"/>
        <v>0</v>
      </c>
      <c r="D924" s="61">
        <f>'2. Inputs'!L924</f>
        <v>0</v>
      </c>
      <c r="E924" s="67" t="e">
        <f>IF('2. Inputs'!E924="Hourly rate",'2. Inputs'!H924,'2. Inputs'!G924/52/'2. Inputs'!F924)</f>
        <v>#DIV/0!</v>
      </c>
      <c r="F924" s="63" t="str">
        <f>IF(AND('2. Inputs'!G924=0,'2. Inputs'!H924=0),"",IF('2. Inputs'!E924&lt;&gt;"Hourly rate",'2. Inputs'!G924/('2. Inputs'!F924/'2. Inputs'!$B$3),'2. Inputs'!H924*'2. Inputs'!$B$3*52))</f>
        <v/>
      </c>
      <c r="G924" s="63">
        <f>'2. Inputs'!I924+'2. Inputs'!J924</f>
        <v>0</v>
      </c>
      <c r="H924" s="65" t="e">
        <f>IF('2. Inputs'!D924&gt;0,'2. Inputs'!D924,Calculations!G924+Calculations!F924)</f>
        <v>#VALUE!</v>
      </c>
      <c r="I924" s="66">
        <f ca="1">(TODAY()-'2. Inputs'!K924)/365</f>
        <v>124.95616438356164</v>
      </c>
      <c r="J924" s="1" t="str">
        <f>IF(ISBLANK('2. Inputs'!K924),"n/a",IF(I924&lt;=5,"5 or less",IF(AND(I924&gt;5,I924&lt;=10),"&gt; 5 and &lt;= 10",IF(AND(I924&gt;10,I924&lt;=15),"&gt; 10 and &lt;=15",IF(I924&gt;15,"More than 15","")))))</f>
        <v>n/a</v>
      </c>
      <c r="K924" s="68"/>
      <c r="L924" s="68"/>
    </row>
    <row r="925" spans="1:12" x14ac:dyDescent="0.35">
      <c r="A925" s="1">
        <f>'2. Inputs'!A925</f>
        <v>0</v>
      </c>
      <c r="B925" s="1">
        <f>IF('3. Results'!$C$4="Yes",'2. Inputs'!B925,IF(D925="Yes","",'2. Inputs'!B925))</f>
        <v>0</v>
      </c>
      <c r="C925" s="61" t="b">
        <f t="shared" si="14"/>
        <v>0</v>
      </c>
      <c r="D925" s="61">
        <f>'2. Inputs'!L925</f>
        <v>0</v>
      </c>
      <c r="E925" s="67" t="e">
        <f>IF('2. Inputs'!E925="Hourly rate",'2. Inputs'!H925,'2. Inputs'!G925/52/'2. Inputs'!F925)</f>
        <v>#DIV/0!</v>
      </c>
      <c r="F925" s="63" t="str">
        <f>IF(AND('2. Inputs'!G925=0,'2. Inputs'!H925=0),"",IF('2. Inputs'!E925&lt;&gt;"Hourly rate",'2. Inputs'!G925/('2. Inputs'!F925/'2. Inputs'!$B$3),'2. Inputs'!H925*'2. Inputs'!$B$3*52))</f>
        <v/>
      </c>
      <c r="G925" s="63">
        <f>'2. Inputs'!I925+'2. Inputs'!J925</f>
        <v>0</v>
      </c>
      <c r="H925" s="65" t="e">
        <f>IF('2. Inputs'!D925&gt;0,'2. Inputs'!D925,Calculations!G925+Calculations!F925)</f>
        <v>#VALUE!</v>
      </c>
      <c r="I925" s="66">
        <f ca="1">(TODAY()-'2. Inputs'!K925)/365</f>
        <v>124.95616438356164</v>
      </c>
      <c r="J925" s="1" t="str">
        <f>IF(ISBLANK('2. Inputs'!K925),"n/a",IF(I925&lt;=5,"5 or less",IF(AND(I925&gt;5,I925&lt;=10),"&gt; 5 and &lt;= 10",IF(AND(I925&gt;10,I925&lt;=15),"&gt; 10 and &lt;=15",IF(I925&gt;15,"More than 15","")))))</f>
        <v>n/a</v>
      </c>
      <c r="K925" s="68"/>
      <c r="L925" s="68"/>
    </row>
    <row r="926" spans="1:12" x14ac:dyDescent="0.35">
      <c r="A926" s="1">
        <f>'2. Inputs'!A926</f>
        <v>0</v>
      </c>
      <c r="B926" s="1">
        <f>IF('3. Results'!$C$4="Yes",'2. Inputs'!B926,IF(D926="Yes","",'2. Inputs'!B926))</f>
        <v>0</v>
      </c>
      <c r="C926" s="61" t="b">
        <f t="shared" si="14"/>
        <v>0</v>
      </c>
      <c r="D926" s="61">
        <f>'2. Inputs'!L926</f>
        <v>0</v>
      </c>
      <c r="E926" s="67" t="e">
        <f>IF('2. Inputs'!E926="Hourly rate",'2. Inputs'!H926,'2. Inputs'!G926/52/'2. Inputs'!F926)</f>
        <v>#DIV/0!</v>
      </c>
      <c r="F926" s="63" t="str">
        <f>IF(AND('2. Inputs'!G926=0,'2. Inputs'!H926=0),"",IF('2. Inputs'!E926&lt;&gt;"Hourly rate",'2. Inputs'!G926/('2. Inputs'!F926/'2. Inputs'!$B$3),'2. Inputs'!H926*'2. Inputs'!$B$3*52))</f>
        <v/>
      </c>
      <c r="G926" s="63">
        <f>'2. Inputs'!I926+'2. Inputs'!J926</f>
        <v>0</v>
      </c>
      <c r="H926" s="65" t="e">
        <f>IF('2. Inputs'!D926&gt;0,'2. Inputs'!D926,Calculations!G926+Calculations!F926)</f>
        <v>#VALUE!</v>
      </c>
      <c r="I926" s="66">
        <f ca="1">(TODAY()-'2. Inputs'!K926)/365</f>
        <v>124.95616438356164</v>
      </c>
      <c r="J926" s="1" t="str">
        <f>IF(ISBLANK('2. Inputs'!K926),"n/a",IF(I926&lt;=5,"5 or less",IF(AND(I926&gt;5,I926&lt;=10),"&gt; 5 and &lt;= 10",IF(AND(I926&gt;10,I926&lt;=15),"&gt; 10 and &lt;=15",IF(I926&gt;15,"More than 15","")))))</f>
        <v>n/a</v>
      </c>
      <c r="K926" s="68"/>
      <c r="L926" s="68"/>
    </row>
    <row r="927" spans="1:12" x14ac:dyDescent="0.35">
      <c r="A927" s="1">
        <f>'2. Inputs'!A927</f>
        <v>0</v>
      </c>
      <c r="B927" s="1">
        <f>IF('3. Results'!$C$4="Yes",'2. Inputs'!B927,IF(D927="Yes","",'2. Inputs'!B927))</f>
        <v>0</v>
      </c>
      <c r="C927" s="61" t="b">
        <f t="shared" si="14"/>
        <v>0</v>
      </c>
      <c r="D927" s="61">
        <f>'2. Inputs'!L927</f>
        <v>0</v>
      </c>
      <c r="E927" s="67" t="e">
        <f>IF('2. Inputs'!E927="Hourly rate",'2. Inputs'!H927,'2. Inputs'!G927/52/'2. Inputs'!F927)</f>
        <v>#DIV/0!</v>
      </c>
      <c r="F927" s="63" t="str">
        <f>IF(AND('2. Inputs'!G927=0,'2. Inputs'!H927=0),"",IF('2. Inputs'!E927&lt;&gt;"Hourly rate",'2. Inputs'!G927/('2. Inputs'!F927/'2. Inputs'!$B$3),'2. Inputs'!H927*'2. Inputs'!$B$3*52))</f>
        <v/>
      </c>
      <c r="G927" s="63">
        <f>'2. Inputs'!I927+'2. Inputs'!J927</f>
        <v>0</v>
      </c>
      <c r="H927" s="65" t="e">
        <f>IF('2. Inputs'!D927&gt;0,'2. Inputs'!D927,Calculations!G927+Calculations!F927)</f>
        <v>#VALUE!</v>
      </c>
      <c r="I927" s="66">
        <f ca="1">(TODAY()-'2. Inputs'!K927)/365</f>
        <v>124.95616438356164</v>
      </c>
      <c r="J927" s="1" t="str">
        <f>IF(ISBLANK('2. Inputs'!K927),"n/a",IF(I927&lt;=5,"5 or less",IF(AND(I927&gt;5,I927&lt;=10),"&gt; 5 and &lt;= 10",IF(AND(I927&gt;10,I927&lt;=15),"&gt; 10 and &lt;=15",IF(I927&gt;15,"More than 15","")))))</f>
        <v>n/a</v>
      </c>
      <c r="K927" s="68"/>
      <c r="L927" s="68"/>
    </row>
    <row r="928" spans="1:12" x14ac:dyDescent="0.35">
      <c r="A928" s="1">
        <f>'2. Inputs'!A928</f>
        <v>0</v>
      </c>
      <c r="B928" s="1">
        <f>IF('3. Results'!$C$4="Yes",'2. Inputs'!B928,IF(D928="Yes","",'2. Inputs'!B928))</f>
        <v>0</v>
      </c>
      <c r="C928" s="61" t="b">
        <f t="shared" si="14"/>
        <v>0</v>
      </c>
      <c r="D928" s="61">
        <f>'2. Inputs'!L928</f>
        <v>0</v>
      </c>
      <c r="E928" s="67" t="e">
        <f>IF('2. Inputs'!E928="Hourly rate",'2. Inputs'!H928,'2. Inputs'!G928/52/'2. Inputs'!F928)</f>
        <v>#DIV/0!</v>
      </c>
      <c r="F928" s="63" t="str">
        <f>IF(AND('2. Inputs'!G928=0,'2. Inputs'!H928=0),"",IF('2. Inputs'!E928&lt;&gt;"Hourly rate",'2. Inputs'!G928/('2. Inputs'!F928/'2. Inputs'!$B$3),'2. Inputs'!H928*'2. Inputs'!$B$3*52))</f>
        <v/>
      </c>
      <c r="G928" s="63">
        <f>'2. Inputs'!I928+'2. Inputs'!J928</f>
        <v>0</v>
      </c>
      <c r="H928" s="65" t="e">
        <f>IF('2. Inputs'!D928&gt;0,'2. Inputs'!D928,Calculations!G928+Calculations!F928)</f>
        <v>#VALUE!</v>
      </c>
      <c r="I928" s="66">
        <f ca="1">(TODAY()-'2. Inputs'!K928)/365</f>
        <v>124.95616438356164</v>
      </c>
      <c r="J928" s="1" t="str">
        <f>IF(ISBLANK('2. Inputs'!K928),"n/a",IF(I928&lt;=5,"5 or less",IF(AND(I928&gt;5,I928&lt;=10),"&gt; 5 and &lt;= 10",IF(AND(I928&gt;10,I928&lt;=15),"&gt; 10 and &lt;=15",IF(I928&gt;15,"More than 15","")))))</f>
        <v>n/a</v>
      </c>
      <c r="K928" s="68"/>
      <c r="L928" s="68"/>
    </row>
    <row r="929" spans="1:12" x14ac:dyDescent="0.35">
      <c r="A929" s="1">
        <f>'2. Inputs'!A929</f>
        <v>0</v>
      </c>
      <c r="B929" s="1">
        <f>IF('3. Results'!$C$4="Yes",'2. Inputs'!B929,IF(D929="Yes","",'2. Inputs'!B929))</f>
        <v>0</v>
      </c>
      <c r="C929" s="61" t="b">
        <f t="shared" si="14"/>
        <v>0</v>
      </c>
      <c r="D929" s="61">
        <f>'2. Inputs'!L929</f>
        <v>0</v>
      </c>
      <c r="E929" s="67" t="e">
        <f>IF('2. Inputs'!E929="Hourly rate",'2. Inputs'!H929,'2. Inputs'!G929/52/'2. Inputs'!F929)</f>
        <v>#DIV/0!</v>
      </c>
      <c r="F929" s="63" t="str">
        <f>IF(AND('2. Inputs'!G929=0,'2. Inputs'!H929=0),"",IF('2. Inputs'!E929&lt;&gt;"Hourly rate",'2. Inputs'!G929/('2. Inputs'!F929/'2. Inputs'!$B$3),'2. Inputs'!H929*'2. Inputs'!$B$3*52))</f>
        <v/>
      </c>
      <c r="G929" s="63">
        <f>'2. Inputs'!I929+'2. Inputs'!J929</f>
        <v>0</v>
      </c>
      <c r="H929" s="65" t="e">
        <f>IF('2. Inputs'!D929&gt;0,'2. Inputs'!D929,Calculations!G929+Calculations!F929)</f>
        <v>#VALUE!</v>
      </c>
      <c r="I929" s="66">
        <f ca="1">(TODAY()-'2. Inputs'!K929)/365</f>
        <v>124.95616438356164</v>
      </c>
      <c r="J929" s="1" t="str">
        <f>IF(ISBLANK('2. Inputs'!K929),"n/a",IF(I929&lt;=5,"5 or less",IF(AND(I929&gt;5,I929&lt;=10),"&gt; 5 and &lt;= 10",IF(AND(I929&gt;10,I929&lt;=15),"&gt; 10 and &lt;=15",IF(I929&gt;15,"More than 15","")))))</f>
        <v>n/a</v>
      </c>
      <c r="K929" s="68"/>
      <c r="L929" s="68"/>
    </row>
    <row r="930" spans="1:12" x14ac:dyDescent="0.35">
      <c r="A930" s="1">
        <f>'2. Inputs'!A930</f>
        <v>0</v>
      </c>
      <c r="B930" s="1">
        <f>IF('3. Results'!$C$4="Yes",'2. Inputs'!B930,IF(D930="Yes","",'2. Inputs'!B930))</f>
        <v>0</v>
      </c>
      <c r="C930" s="61" t="b">
        <f t="shared" si="14"/>
        <v>0</v>
      </c>
      <c r="D930" s="61">
        <f>'2. Inputs'!L930</f>
        <v>0</v>
      </c>
      <c r="E930" s="67" t="e">
        <f>IF('2. Inputs'!E930="Hourly rate",'2. Inputs'!H930,'2. Inputs'!G930/52/'2. Inputs'!F930)</f>
        <v>#DIV/0!</v>
      </c>
      <c r="F930" s="63" t="str">
        <f>IF(AND('2. Inputs'!G930=0,'2. Inputs'!H930=0),"",IF('2. Inputs'!E930&lt;&gt;"Hourly rate",'2. Inputs'!G930/('2. Inputs'!F930/'2. Inputs'!$B$3),'2. Inputs'!H930*'2. Inputs'!$B$3*52))</f>
        <v/>
      </c>
      <c r="G930" s="63">
        <f>'2. Inputs'!I930+'2. Inputs'!J930</f>
        <v>0</v>
      </c>
      <c r="H930" s="65" t="e">
        <f>IF('2. Inputs'!D930&gt;0,'2. Inputs'!D930,Calculations!G930+Calculations!F930)</f>
        <v>#VALUE!</v>
      </c>
      <c r="I930" s="66">
        <f ca="1">(TODAY()-'2. Inputs'!K930)/365</f>
        <v>124.95616438356164</v>
      </c>
      <c r="J930" s="1" t="str">
        <f>IF(ISBLANK('2. Inputs'!K930),"n/a",IF(I930&lt;=5,"5 or less",IF(AND(I930&gt;5,I930&lt;=10),"&gt; 5 and &lt;= 10",IF(AND(I930&gt;10,I930&lt;=15),"&gt; 10 and &lt;=15",IF(I930&gt;15,"More than 15","")))))</f>
        <v>n/a</v>
      </c>
      <c r="K930" s="68"/>
      <c r="L930" s="68"/>
    </row>
    <row r="931" spans="1:12" x14ac:dyDescent="0.35">
      <c r="A931" s="1">
        <f>'2. Inputs'!A931</f>
        <v>0</v>
      </c>
      <c r="B931" s="1">
        <f>IF('3. Results'!$C$4="Yes",'2. Inputs'!B931,IF(D931="Yes","",'2. Inputs'!B931))</f>
        <v>0</v>
      </c>
      <c r="C931" s="61" t="b">
        <f t="shared" si="14"/>
        <v>0</v>
      </c>
      <c r="D931" s="61">
        <f>'2. Inputs'!L931</f>
        <v>0</v>
      </c>
      <c r="E931" s="67" t="e">
        <f>IF('2. Inputs'!E931="Hourly rate",'2. Inputs'!H931,'2. Inputs'!G931/52/'2. Inputs'!F931)</f>
        <v>#DIV/0!</v>
      </c>
      <c r="F931" s="63" t="str">
        <f>IF(AND('2. Inputs'!G931=0,'2. Inputs'!H931=0),"",IF('2. Inputs'!E931&lt;&gt;"Hourly rate",'2. Inputs'!G931/('2. Inputs'!F931/'2. Inputs'!$B$3),'2. Inputs'!H931*'2. Inputs'!$B$3*52))</f>
        <v/>
      </c>
      <c r="G931" s="63">
        <f>'2. Inputs'!I931+'2. Inputs'!J931</f>
        <v>0</v>
      </c>
      <c r="H931" s="65" t="e">
        <f>IF('2. Inputs'!D931&gt;0,'2. Inputs'!D931,Calculations!G931+Calculations!F931)</f>
        <v>#VALUE!</v>
      </c>
      <c r="I931" s="66">
        <f ca="1">(TODAY()-'2. Inputs'!K931)/365</f>
        <v>124.95616438356164</v>
      </c>
      <c r="J931" s="1" t="str">
        <f>IF(ISBLANK('2. Inputs'!K931),"n/a",IF(I931&lt;=5,"5 or less",IF(AND(I931&gt;5,I931&lt;=10),"&gt; 5 and &lt;= 10",IF(AND(I931&gt;10,I931&lt;=15),"&gt; 10 and &lt;=15",IF(I931&gt;15,"More than 15","")))))</f>
        <v>n/a</v>
      </c>
      <c r="K931" s="68"/>
      <c r="L931" s="68"/>
    </row>
    <row r="932" spans="1:12" x14ac:dyDescent="0.35">
      <c r="A932" s="1">
        <f>'2. Inputs'!A932</f>
        <v>0</v>
      </c>
      <c r="B932" s="1">
        <f>IF('3. Results'!$C$4="Yes",'2. Inputs'!B932,IF(D932="Yes","",'2. Inputs'!B932))</f>
        <v>0</v>
      </c>
      <c r="C932" s="61" t="b">
        <f t="shared" si="14"/>
        <v>0</v>
      </c>
      <c r="D932" s="61">
        <f>'2. Inputs'!L932</f>
        <v>0</v>
      </c>
      <c r="E932" s="67" t="e">
        <f>IF('2. Inputs'!E932="Hourly rate",'2. Inputs'!H932,'2. Inputs'!G932/52/'2. Inputs'!F932)</f>
        <v>#DIV/0!</v>
      </c>
      <c r="F932" s="63" t="str">
        <f>IF(AND('2. Inputs'!G932=0,'2. Inputs'!H932=0),"",IF('2. Inputs'!E932&lt;&gt;"Hourly rate",'2. Inputs'!G932/('2. Inputs'!F932/'2. Inputs'!$B$3),'2. Inputs'!H932*'2. Inputs'!$B$3*52))</f>
        <v/>
      </c>
      <c r="G932" s="63">
        <f>'2. Inputs'!I932+'2. Inputs'!J932</f>
        <v>0</v>
      </c>
      <c r="H932" s="65" t="e">
        <f>IF('2. Inputs'!D932&gt;0,'2. Inputs'!D932,Calculations!G932+Calculations!F932)</f>
        <v>#VALUE!</v>
      </c>
      <c r="I932" s="66">
        <f ca="1">(TODAY()-'2. Inputs'!K932)/365</f>
        <v>124.95616438356164</v>
      </c>
      <c r="J932" s="1" t="str">
        <f>IF(ISBLANK('2. Inputs'!K932),"n/a",IF(I932&lt;=5,"5 or less",IF(AND(I932&gt;5,I932&lt;=10),"&gt; 5 and &lt;= 10",IF(AND(I932&gt;10,I932&lt;=15),"&gt; 10 and &lt;=15",IF(I932&gt;15,"More than 15","")))))</f>
        <v>n/a</v>
      </c>
      <c r="K932" s="68"/>
      <c r="L932" s="68"/>
    </row>
    <row r="933" spans="1:12" x14ac:dyDescent="0.35">
      <c r="A933" s="1">
        <f>'2. Inputs'!A933</f>
        <v>0</v>
      </c>
      <c r="B933" s="1">
        <f>IF('3. Results'!$C$4="Yes",'2. Inputs'!B933,IF(D933="Yes","",'2. Inputs'!B933))</f>
        <v>0</v>
      </c>
      <c r="C933" s="61" t="b">
        <f t="shared" si="14"/>
        <v>0</v>
      </c>
      <c r="D933" s="61">
        <f>'2. Inputs'!L933</f>
        <v>0</v>
      </c>
      <c r="E933" s="67" t="e">
        <f>IF('2. Inputs'!E933="Hourly rate",'2. Inputs'!H933,'2. Inputs'!G933/52/'2. Inputs'!F933)</f>
        <v>#DIV/0!</v>
      </c>
      <c r="F933" s="63" t="str">
        <f>IF(AND('2. Inputs'!G933=0,'2. Inputs'!H933=0),"",IF('2. Inputs'!E933&lt;&gt;"Hourly rate",'2. Inputs'!G933/('2. Inputs'!F933/'2. Inputs'!$B$3),'2. Inputs'!H933*'2. Inputs'!$B$3*52))</f>
        <v/>
      </c>
      <c r="G933" s="63">
        <f>'2. Inputs'!I933+'2. Inputs'!J933</f>
        <v>0</v>
      </c>
      <c r="H933" s="65" t="e">
        <f>IF('2. Inputs'!D933&gt;0,'2. Inputs'!D933,Calculations!G933+Calculations!F933)</f>
        <v>#VALUE!</v>
      </c>
      <c r="I933" s="66">
        <f ca="1">(TODAY()-'2. Inputs'!K933)/365</f>
        <v>124.95616438356164</v>
      </c>
      <c r="J933" s="1" t="str">
        <f>IF(ISBLANK('2. Inputs'!K933),"n/a",IF(I933&lt;=5,"5 or less",IF(AND(I933&gt;5,I933&lt;=10),"&gt; 5 and &lt;= 10",IF(AND(I933&gt;10,I933&lt;=15),"&gt; 10 and &lt;=15",IF(I933&gt;15,"More than 15","")))))</f>
        <v>n/a</v>
      </c>
      <c r="K933" s="68"/>
      <c r="L933" s="68"/>
    </row>
    <row r="934" spans="1:12" x14ac:dyDescent="0.35">
      <c r="A934" s="1">
        <f>'2. Inputs'!A934</f>
        <v>0</v>
      </c>
      <c r="B934" s="1">
        <f>IF('3. Results'!$C$4="Yes",'2. Inputs'!B934,IF(D934="Yes","",'2. Inputs'!B934))</f>
        <v>0</v>
      </c>
      <c r="C934" s="61" t="b">
        <f t="shared" si="14"/>
        <v>0</v>
      </c>
      <c r="D934" s="61">
        <f>'2. Inputs'!L934</f>
        <v>0</v>
      </c>
      <c r="E934" s="67" t="e">
        <f>IF('2. Inputs'!E934="Hourly rate",'2. Inputs'!H934,'2. Inputs'!G934/52/'2. Inputs'!F934)</f>
        <v>#DIV/0!</v>
      </c>
      <c r="F934" s="63" t="str">
        <f>IF(AND('2. Inputs'!G934=0,'2. Inputs'!H934=0),"",IF('2. Inputs'!E934&lt;&gt;"Hourly rate",'2. Inputs'!G934/('2. Inputs'!F934/'2. Inputs'!$B$3),'2. Inputs'!H934*'2. Inputs'!$B$3*52))</f>
        <v/>
      </c>
      <c r="G934" s="63">
        <f>'2. Inputs'!I934+'2. Inputs'!J934</f>
        <v>0</v>
      </c>
      <c r="H934" s="65" t="e">
        <f>IF('2. Inputs'!D934&gt;0,'2. Inputs'!D934,Calculations!G934+Calculations!F934)</f>
        <v>#VALUE!</v>
      </c>
      <c r="I934" s="66">
        <f ca="1">(TODAY()-'2. Inputs'!K934)/365</f>
        <v>124.95616438356164</v>
      </c>
      <c r="J934" s="1" t="str">
        <f>IF(ISBLANK('2. Inputs'!K934),"n/a",IF(I934&lt;=5,"5 or less",IF(AND(I934&gt;5,I934&lt;=10),"&gt; 5 and &lt;= 10",IF(AND(I934&gt;10,I934&lt;=15),"&gt; 10 and &lt;=15",IF(I934&gt;15,"More than 15","")))))</f>
        <v>n/a</v>
      </c>
      <c r="K934" s="68"/>
      <c r="L934" s="68"/>
    </row>
    <row r="935" spans="1:12" x14ac:dyDescent="0.35">
      <c r="A935" s="1">
        <f>'2. Inputs'!A935</f>
        <v>0</v>
      </c>
      <c r="B935" s="1">
        <f>IF('3. Results'!$C$4="Yes",'2. Inputs'!B935,IF(D935="Yes","",'2. Inputs'!B935))</f>
        <v>0</v>
      </c>
      <c r="C935" s="61" t="b">
        <f t="shared" si="14"/>
        <v>0</v>
      </c>
      <c r="D935" s="61">
        <f>'2. Inputs'!L935</f>
        <v>0</v>
      </c>
      <c r="E935" s="67" t="e">
        <f>IF('2. Inputs'!E935="Hourly rate",'2. Inputs'!H935,'2. Inputs'!G935/52/'2. Inputs'!F935)</f>
        <v>#DIV/0!</v>
      </c>
      <c r="F935" s="63" t="str">
        <f>IF(AND('2. Inputs'!G935=0,'2. Inputs'!H935=0),"",IF('2. Inputs'!E935&lt;&gt;"Hourly rate",'2. Inputs'!G935/('2. Inputs'!F935/'2. Inputs'!$B$3),'2. Inputs'!H935*'2. Inputs'!$B$3*52))</f>
        <v/>
      </c>
      <c r="G935" s="63">
        <f>'2. Inputs'!I935+'2. Inputs'!J935</f>
        <v>0</v>
      </c>
      <c r="H935" s="65" t="e">
        <f>IF('2. Inputs'!D935&gt;0,'2. Inputs'!D935,Calculations!G935+Calculations!F935)</f>
        <v>#VALUE!</v>
      </c>
      <c r="I935" s="66">
        <f ca="1">(TODAY()-'2. Inputs'!K935)/365</f>
        <v>124.95616438356164</v>
      </c>
      <c r="J935" s="1" t="str">
        <f>IF(ISBLANK('2. Inputs'!K935),"n/a",IF(I935&lt;=5,"5 or less",IF(AND(I935&gt;5,I935&lt;=10),"&gt; 5 and &lt;= 10",IF(AND(I935&gt;10,I935&lt;=15),"&gt; 10 and &lt;=15",IF(I935&gt;15,"More than 15","")))))</f>
        <v>n/a</v>
      </c>
      <c r="K935" s="68"/>
      <c r="L935" s="68"/>
    </row>
    <row r="936" spans="1:12" x14ac:dyDescent="0.35">
      <c r="A936" s="1">
        <f>'2. Inputs'!A936</f>
        <v>0</v>
      </c>
      <c r="B936" s="1">
        <f>IF('3. Results'!$C$4="Yes",'2. Inputs'!B936,IF(D936="Yes","",'2. Inputs'!B936))</f>
        <v>0</v>
      </c>
      <c r="C936" s="61" t="b">
        <f t="shared" si="14"/>
        <v>0</v>
      </c>
      <c r="D936" s="61">
        <f>'2. Inputs'!L936</f>
        <v>0</v>
      </c>
      <c r="E936" s="67" t="e">
        <f>IF('2. Inputs'!E936="Hourly rate",'2. Inputs'!H936,'2. Inputs'!G936/52/'2. Inputs'!F936)</f>
        <v>#DIV/0!</v>
      </c>
      <c r="F936" s="63" t="str">
        <f>IF(AND('2. Inputs'!G936=0,'2. Inputs'!H936=0),"",IF('2. Inputs'!E936&lt;&gt;"Hourly rate",'2. Inputs'!G936/('2. Inputs'!F936/'2. Inputs'!$B$3),'2. Inputs'!H936*'2. Inputs'!$B$3*52))</f>
        <v/>
      </c>
      <c r="G936" s="63">
        <f>'2. Inputs'!I936+'2. Inputs'!J936</f>
        <v>0</v>
      </c>
      <c r="H936" s="65" t="e">
        <f>IF('2. Inputs'!D936&gt;0,'2. Inputs'!D936,Calculations!G936+Calculations!F936)</f>
        <v>#VALUE!</v>
      </c>
      <c r="I936" s="66">
        <f ca="1">(TODAY()-'2. Inputs'!K936)/365</f>
        <v>124.95616438356164</v>
      </c>
      <c r="J936" s="1" t="str">
        <f>IF(ISBLANK('2. Inputs'!K936),"n/a",IF(I936&lt;=5,"5 or less",IF(AND(I936&gt;5,I936&lt;=10),"&gt; 5 and &lt;= 10",IF(AND(I936&gt;10,I936&lt;=15),"&gt; 10 and &lt;=15",IF(I936&gt;15,"More than 15","")))))</f>
        <v>n/a</v>
      </c>
      <c r="K936" s="68"/>
      <c r="L936" s="68"/>
    </row>
    <row r="937" spans="1:12" x14ac:dyDescent="0.35">
      <c r="A937" s="1">
        <f>'2. Inputs'!A937</f>
        <v>0</v>
      </c>
      <c r="B937" s="1">
        <f>IF('3. Results'!$C$4="Yes",'2. Inputs'!B937,IF(D937="Yes","",'2. Inputs'!B937))</f>
        <v>0</v>
      </c>
      <c r="C937" s="61" t="b">
        <f t="shared" si="14"/>
        <v>0</v>
      </c>
      <c r="D937" s="61">
        <f>'2. Inputs'!L937</f>
        <v>0</v>
      </c>
      <c r="E937" s="67" t="e">
        <f>IF('2. Inputs'!E937="Hourly rate",'2. Inputs'!H937,'2. Inputs'!G937/52/'2. Inputs'!F937)</f>
        <v>#DIV/0!</v>
      </c>
      <c r="F937" s="63" t="str">
        <f>IF(AND('2. Inputs'!G937=0,'2. Inputs'!H937=0),"",IF('2. Inputs'!E937&lt;&gt;"Hourly rate",'2. Inputs'!G937/('2. Inputs'!F937/'2. Inputs'!$B$3),'2. Inputs'!H937*'2. Inputs'!$B$3*52))</f>
        <v/>
      </c>
      <c r="G937" s="63">
        <f>'2. Inputs'!I937+'2. Inputs'!J937</f>
        <v>0</v>
      </c>
      <c r="H937" s="65" t="e">
        <f>IF('2. Inputs'!D937&gt;0,'2. Inputs'!D937,Calculations!G937+Calculations!F937)</f>
        <v>#VALUE!</v>
      </c>
      <c r="I937" s="66">
        <f ca="1">(TODAY()-'2. Inputs'!K937)/365</f>
        <v>124.95616438356164</v>
      </c>
      <c r="J937" s="1" t="str">
        <f>IF(ISBLANK('2. Inputs'!K937),"n/a",IF(I937&lt;=5,"5 or less",IF(AND(I937&gt;5,I937&lt;=10),"&gt; 5 and &lt;= 10",IF(AND(I937&gt;10,I937&lt;=15),"&gt; 10 and &lt;=15",IF(I937&gt;15,"More than 15","")))))</f>
        <v>n/a</v>
      </c>
      <c r="K937" s="68"/>
      <c r="L937" s="68"/>
    </row>
    <row r="938" spans="1:12" x14ac:dyDescent="0.35">
      <c r="A938" s="1">
        <f>'2. Inputs'!A938</f>
        <v>0</v>
      </c>
      <c r="B938" s="1">
        <f>IF('3. Results'!$C$4="Yes",'2. Inputs'!B938,IF(D938="Yes","",'2. Inputs'!B938))</f>
        <v>0</v>
      </c>
      <c r="C938" s="61" t="b">
        <f t="shared" si="14"/>
        <v>0</v>
      </c>
      <c r="D938" s="61">
        <f>'2. Inputs'!L938</f>
        <v>0</v>
      </c>
      <c r="E938" s="67" t="e">
        <f>IF('2. Inputs'!E938="Hourly rate",'2. Inputs'!H938,'2. Inputs'!G938/52/'2. Inputs'!F938)</f>
        <v>#DIV/0!</v>
      </c>
      <c r="F938" s="63" t="str">
        <f>IF(AND('2. Inputs'!G938=0,'2. Inputs'!H938=0),"",IF('2. Inputs'!E938&lt;&gt;"Hourly rate",'2. Inputs'!G938/('2. Inputs'!F938/'2. Inputs'!$B$3),'2. Inputs'!H938*'2. Inputs'!$B$3*52))</f>
        <v/>
      </c>
      <c r="G938" s="63">
        <f>'2. Inputs'!I938+'2. Inputs'!J938</f>
        <v>0</v>
      </c>
      <c r="H938" s="65" t="e">
        <f>IF('2. Inputs'!D938&gt;0,'2. Inputs'!D938,Calculations!G938+Calculations!F938)</f>
        <v>#VALUE!</v>
      </c>
      <c r="I938" s="66">
        <f ca="1">(TODAY()-'2. Inputs'!K938)/365</f>
        <v>124.95616438356164</v>
      </c>
      <c r="J938" s="1" t="str">
        <f>IF(ISBLANK('2. Inputs'!K938),"n/a",IF(I938&lt;=5,"5 or less",IF(AND(I938&gt;5,I938&lt;=10),"&gt; 5 and &lt;= 10",IF(AND(I938&gt;10,I938&lt;=15),"&gt; 10 and &lt;=15",IF(I938&gt;15,"More than 15","")))))</f>
        <v>n/a</v>
      </c>
      <c r="K938" s="68"/>
      <c r="L938" s="68"/>
    </row>
    <row r="939" spans="1:12" x14ac:dyDescent="0.35">
      <c r="A939" s="1">
        <f>'2. Inputs'!A939</f>
        <v>0</v>
      </c>
      <c r="B939" s="1">
        <f>IF('3. Results'!$C$4="Yes",'2. Inputs'!B939,IF(D939="Yes","",'2. Inputs'!B939))</f>
        <v>0</v>
      </c>
      <c r="C939" s="61" t="b">
        <f t="shared" si="14"/>
        <v>0</v>
      </c>
      <c r="D939" s="61">
        <f>'2. Inputs'!L939</f>
        <v>0</v>
      </c>
      <c r="E939" s="67" t="e">
        <f>IF('2. Inputs'!E939="Hourly rate",'2. Inputs'!H939,'2. Inputs'!G939/52/'2. Inputs'!F939)</f>
        <v>#DIV/0!</v>
      </c>
      <c r="F939" s="63" t="str">
        <f>IF(AND('2. Inputs'!G939=0,'2. Inputs'!H939=0),"",IF('2. Inputs'!E939&lt;&gt;"Hourly rate",'2. Inputs'!G939/('2. Inputs'!F939/'2. Inputs'!$B$3),'2. Inputs'!H939*'2. Inputs'!$B$3*52))</f>
        <v/>
      </c>
      <c r="G939" s="63">
        <f>'2. Inputs'!I939+'2. Inputs'!J939</f>
        <v>0</v>
      </c>
      <c r="H939" s="65" t="e">
        <f>IF('2. Inputs'!D939&gt;0,'2. Inputs'!D939,Calculations!G939+Calculations!F939)</f>
        <v>#VALUE!</v>
      </c>
      <c r="I939" s="66">
        <f ca="1">(TODAY()-'2. Inputs'!K939)/365</f>
        <v>124.95616438356164</v>
      </c>
      <c r="J939" s="1" t="str">
        <f>IF(ISBLANK('2. Inputs'!K939),"n/a",IF(I939&lt;=5,"5 or less",IF(AND(I939&gt;5,I939&lt;=10),"&gt; 5 and &lt;= 10",IF(AND(I939&gt;10,I939&lt;=15),"&gt; 10 and &lt;=15",IF(I939&gt;15,"More than 15","")))))</f>
        <v>n/a</v>
      </c>
      <c r="K939" s="68"/>
      <c r="L939" s="68"/>
    </row>
    <row r="940" spans="1:12" x14ac:dyDescent="0.35">
      <c r="A940" s="1">
        <f>'2. Inputs'!A940</f>
        <v>0</v>
      </c>
      <c r="B940" s="1">
        <f>IF('3. Results'!$C$4="Yes",'2. Inputs'!B940,IF(D940="Yes","",'2. Inputs'!B940))</f>
        <v>0</v>
      </c>
      <c r="C940" s="61" t="b">
        <f t="shared" si="14"/>
        <v>0</v>
      </c>
      <c r="D940" s="61">
        <f>'2. Inputs'!L940</f>
        <v>0</v>
      </c>
      <c r="E940" s="67" t="e">
        <f>IF('2. Inputs'!E940="Hourly rate",'2. Inputs'!H940,'2. Inputs'!G940/52/'2. Inputs'!F940)</f>
        <v>#DIV/0!</v>
      </c>
      <c r="F940" s="63" t="str">
        <f>IF(AND('2. Inputs'!G940=0,'2. Inputs'!H940=0),"",IF('2. Inputs'!E940&lt;&gt;"Hourly rate",'2. Inputs'!G940/('2. Inputs'!F940/'2. Inputs'!$B$3),'2. Inputs'!H940*'2. Inputs'!$B$3*52))</f>
        <v/>
      </c>
      <c r="G940" s="63">
        <f>'2. Inputs'!I940+'2. Inputs'!J940</f>
        <v>0</v>
      </c>
      <c r="H940" s="65" t="e">
        <f>IF('2. Inputs'!D940&gt;0,'2. Inputs'!D940,Calculations!G940+Calculations!F940)</f>
        <v>#VALUE!</v>
      </c>
      <c r="I940" s="66">
        <f ca="1">(TODAY()-'2. Inputs'!K940)/365</f>
        <v>124.95616438356164</v>
      </c>
      <c r="J940" s="1" t="str">
        <f>IF(ISBLANK('2. Inputs'!K940),"n/a",IF(I940&lt;=5,"5 or less",IF(AND(I940&gt;5,I940&lt;=10),"&gt; 5 and &lt;= 10",IF(AND(I940&gt;10,I940&lt;=15),"&gt; 10 and &lt;=15",IF(I940&gt;15,"More than 15","")))))</f>
        <v>n/a</v>
      </c>
      <c r="K940" s="68"/>
      <c r="L940" s="68"/>
    </row>
    <row r="941" spans="1:12" x14ac:dyDescent="0.35">
      <c r="A941" s="1">
        <f>'2. Inputs'!A941</f>
        <v>0</v>
      </c>
      <c r="B941" s="1">
        <f>IF('3. Results'!$C$4="Yes",'2. Inputs'!B941,IF(D941="Yes","",'2. Inputs'!B941))</f>
        <v>0</v>
      </c>
      <c r="C941" s="61" t="b">
        <f t="shared" si="14"/>
        <v>0</v>
      </c>
      <c r="D941" s="61">
        <f>'2. Inputs'!L941</f>
        <v>0</v>
      </c>
      <c r="E941" s="67" t="e">
        <f>IF('2. Inputs'!E941="Hourly rate",'2. Inputs'!H941,'2. Inputs'!G941/52/'2. Inputs'!F941)</f>
        <v>#DIV/0!</v>
      </c>
      <c r="F941" s="63" t="str">
        <f>IF(AND('2. Inputs'!G941=0,'2. Inputs'!H941=0),"",IF('2. Inputs'!E941&lt;&gt;"Hourly rate",'2. Inputs'!G941/('2. Inputs'!F941/'2. Inputs'!$B$3),'2. Inputs'!H941*'2. Inputs'!$B$3*52))</f>
        <v/>
      </c>
      <c r="G941" s="63">
        <f>'2. Inputs'!I941+'2. Inputs'!J941</f>
        <v>0</v>
      </c>
      <c r="H941" s="65" t="e">
        <f>IF('2. Inputs'!D941&gt;0,'2. Inputs'!D941,Calculations!G941+Calculations!F941)</f>
        <v>#VALUE!</v>
      </c>
      <c r="I941" s="66">
        <f ca="1">(TODAY()-'2. Inputs'!K941)/365</f>
        <v>124.95616438356164</v>
      </c>
      <c r="J941" s="1" t="str">
        <f>IF(ISBLANK('2. Inputs'!K941),"n/a",IF(I941&lt;=5,"5 or less",IF(AND(I941&gt;5,I941&lt;=10),"&gt; 5 and &lt;= 10",IF(AND(I941&gt;10,I941&lt;=15),"&gt; 10 and &lt;=15",IF(I941&gt;15,"More than 15","")))))</f>
        <v>n/a</v>
      </c>
      <c r="K941" s="68"/>
      <c r="L941" s="68"/>
    </row>
    <row r="942" spans="1:12" x14ac:dyDescent="0.35">
      <c r="A942" s="1">
        <f>'2. Inputs'!A942</f>
        <v>0</v>
      </c>
      <c r="B942" s="1">
        <f>IF('3. Results'!$C$4="Yes",'2. Inputs'!B942,IF(D942="Yes","",'2. Inputs'!B942))</f>
        <v>0</v>
      </c>
      <c r="C942" s="61" t="b">
        <f t="shared" si="14"/>
        <v>0</v>
      </c>
      <c r="D942" s="61">
        <f>'2. Inputs'!L942</f>
        <v>0</v>
      </c>
      <c r="E942" s="67" t="e">
        <f>IF('2. Inputs'!E942="Hourly rate",'2. Inputs'!H942,'2. Inputs'!G942/52/'2. Inputs'!F942)</f>
        <v>#DIV/0!</v>
      </c>
      <c r="F942" s="63" t="str">
        <f>IF(AND('2. Inputs'!G942=0,'2. Inputs'!H942=0),"",IF('2. Inputs'!E942&lt;&gt;"Hourly rate",'2. Inputs'!G942/('2. Inputs'!F942/'2. Inputs'!$B$3),'2. Inputs'!H942*'2. Inputs'!$B$3*52))</f>
        <v/>
      </c>
      <c r="G942" s="63">
        <f>'2. Inputs'!I942+'2. Inputs'!J942</f>
        <v>0</v>
      </c>
      <c r="H942" s="65" t="e">
        <f>IF('2. Inputs'!D942&gt;0,'2. Inputs'!D942,Calculations!G942+Calculations!F942)</f>
        <v>#VALUE!</v>
      </c>
      <c r="I942" s="66">
        <f ca="1">(TODAY()-'2. Inputs'!K942)/365</f>
        <v>124.95616438356164</v>
      </c>
      <c r="J942" s="1" t="str">
        <f>IF(ISBLANK('2. Inputs'!K942),"n/a",IF(I942&lt;=5,"5 or less",IF(AND(I942&gt;5,I942&lt;=10),"&gt; 5 and &lt;= 10",IF(AND(I942&gt;10,I942&lt;=15),"&gt; 10 and &lt;=15",IF(I942&gt;15,"More than 15","")))))</f>
        <v>n/a</v>
      </c>
      <c r="K942" s="68"/>
      <c r="L942" s="68"/>
    </row>
    <row r="943" spans="1:12" x14ac:dyDescent="0.35">
      <c r="A943" s="1">
        <f>'2. Inputs'!A943</f>
        <v>0</v>
      </c>
      <c r="B943" s="1">
        <f>IF('3. Results'!$C$4="Yes",'2. Inputs'!B943,IF(D943="Yes","",'2. Inputs'!B943))</f>
        <v>0</v>
      </c>
      <c r="C943" s="61" t="b">
        <f t="shared" si="14"/>
        <v>0</v>
      </c>
      <c r="D943" s="61">
        <f>'2. Inputs'!L943</f>
        <v>0</v>
      </c>
      <c r="E943" s="67" t="e">
        <f>IF('2. Inputs'!E943="Hourly rate",'2. Inputs'!H943,'2. Inputs'!G943/52/'2. Inputs'!F943)</f>
        <v>#DIV/0!</v>
      </c>
      <c r="F943" s="63" t="str">
        <f>IF(AND('2. Inputs'!G943=0,'2. Inputs'!H943=0),"",IF('2. Inputs'!E943&lt;&gt;"Hourly rate",'2. Inputs'!G943/('2. Inputs'!F943/'2. Inputs'!$B$3),'2. Inputs'!H943*'2. Inputs'!$B$3*52))</f>
        <v/>
      </c>
      <c r="G943" s="63">
        <f>'2. Inputs'!I943+'2. Inputs'!J943</f>
        <v>0</v>
      </c>
      <c r="H943" s="65" t="e">
        <f>IF('2. Inputs'!D943&gt;0,'2. Inputs'!D943,Calculations!G943+Calculations!F943)</f>
        <v>#VALUE!</v>
      </c>
      <c r="I943" s="66">
        <f ca="1">(TODAY()-'2. Inputs'!K943)/365</f>
        <v>124.95616438356164</v>
      </c>
      <c r="J943" s="1" t="str">
        <f>IF(ISBLANK('2. Inputs'!K943),"n/a",IF(I943&lt;=5,"5 or less",IF(AND(I943&gt;5,I943&lt;=10),"&gt; 5 and &lt;= 10",IF(AND(I943&gt;10,I943&lt;=15),"&gt; 10 and &lt;=15",IF(I943&gt;15,"More than 15","")))))</f>
        <v>n/a</v>
      </c>
      <c r="K943" s="68"/>
      <c r="L943" s="68"/>
    </row>
    <row r="944" spans="1:12" x14ac:dyDescent="0.35">
      <c r="A944" s="1">
        <f>'2. Inputs'!A944</f>
        <v>0</v>
      </c>
      <c r="B944" s="1">
        <f>IF('3. Results'!$C$4="Yes",'2. Inputs'!B944,IF(D944="Yes","",'2. Inputs'!B944))</f>
        <v>0</v>
      </c>
      <c r="C944" s="61" t="b">
        <f t="shared" si="14"/>
        <v>0</v>
      </c>
      <c r="D944" s="61">
        <f>'2. Inputs'!L944</f>
        <v>0</v>
      </c>
      <c r="E944" s="67" t="e">
        <f>IF('2. Inputs'!E944="Hourly rate",'2. Inputs'!H944,'2. Inputs'!G944/52/'2. Inputs'!F944)</f>
        <v>#DIV/0!</v>
      </c>
      <c r="F944" s="63" t="str">
        <f>IF(AND('2. Inputs'!G944=0,'2. Inputs'!H944=0),"",IF('2. Inputs'!E944&lt;&gt;"Hourly rate",'2. Inputs'!G944/('2. Inputs'!F944/'2. Inputs'!$B$3),'2. Inputs'!H944*'2. Inputs'!$B$3*52))</f>
        <v/>
      </c>
      <c r="G944" s="63">
        <f>'2. Inputs'!I944+'2. Inputs'!J944</f>
        <v>0</v>
      </c>
      <c r="H944" s="65" t="e">
        <f>IF('2. Inputs'!D944&gt;0,'2. Inputs'!D944,Calculations!G944+Calculations!F944)</f>
        <v>#VALUE!</v>
      </c>
      <c r="I944" s="66">
        <f ca="1">(TODAY()-'2. Inputs'!K944)/365</f>
        <v>124.95616438356164</v>
      </c>
      <c r="J944" s="1" t="str">
        <f>IF(ISBLANK('2. Inputs'!K944),"n/a",IF(I944&lt;=5,"5 or less",IF(AND(I944&gt;5,I944&lt;=10),"&gt; 5 and &lt;= 10",IF(AND(I944&gt;10,I944&lt;=15),"&gt; 10 and &lt;=15",IF(I944&gt;15,"More than 15","")))))</f>
        <v>n/a</v>
      </c>
      <c r="K944" s="68"/>
      <c r="L944" s="68"/>
    </row>
    <row r="945" spans="1:12" x14ac:dyDescent="0.35">
      <c r="A945" s="1">
        <f>'2. Inputs'!A945</f>
        <v>0</v>
      </c>
      <c r="B945" s="1">
        <f>IF('3. Results'!$C$4="Yes",'2. Inputs'!B945,IF(D945="Yes","",'2. Inputs'!B945))</f>
        <v>0</v>
      </c>
      <c r="C945" s="61" t="b">
        <f t="shared" si="14"/>
        <v>0</v>
      </c>
      <c r="D945" s="61">
        <f>'2. Inputs'!L945</f>
        <v>0</v>
      </c>
      <c r="E945" s="67" t="e">
        <f>IF('2. Inputs'!E945="Hourly rate",'2. Inputs'!H945,'2. Inputs'!G945/52/'2. Inputs'!F945)</f>
        <v>#DIV/0!</v>
      </c>
      <c r="F945" s="63" t="str">
        <f>IF(AND('2. Inputs'!G945=0,'2. Inputs'!H945=0),"",IF('2. Inputs'!E945&lt;&gt;"Hourly rate",'2. Inputs'!G945/('2. Inputs'!F945/'2. Inputs'!$B$3),'2. Inputs'!H945*'2. Inputs'!$B$3*52))</f>
        <v/>
      </c>
      <c r="G945" s="63">
        <f>'2. Inputs'!I945+'2. Inputs'!J945</f>
        <v>0</v>
      </c>
      <c r="H945" s="65" t="e">
        <f>IF('2. Inputs'!D945&gt;0,'2. Inputs'!D945,Calculations!G945+Calculations!F945)</f>
        <v>#VALUE!</v>
      </c>
      <c r="I945" s="66">
        <f ca="1">(TODAY()-'2. Inputs'!K945)/365</f>
        <v>124.95616438356164</v>
      </c>
      <c r="J945" s="1" t="str">
        <f>IF(ISBLANK('2. Inputs'!K945),"n/a",IF(I945&lt;=5,"5 or less",IF(AND(I945&gt;5,I945&lt;=10),"&gt; 5 and &lt;= 10",IF(AND(I945&gt;10,I945&lt;=15),"&gt; 10 and &lt;=15",IF(I945&gt;15,"More than 15","")))))</f>
        <v>n/a</v>
      </c>
      <c r="K945" s="68"/>
      <c r="L945" s="68"/>
    </row>
    <row r="946" spans="1:12" x14ac:dyDescent="0.35">
      <c r="A946" s="1">
        <f>'2. Inputs'!A946</f>
        <v>0</v>
      </c>
      <c r="B946" s="1">
        <f>IF('3. Results'!$C$4="Yes",'2. Inputs'!B946,IF(D946="Yes","",'2. Inputs'!B946))</f>
        <v>0</v>
      </c>
      <c r="C946" s="61" t="b">
        <f t="shared" si="14"/>
        <v>0</v>
      </c>
      <c r="D946" s="61">
        <f>'2. Inputs'!L946</f>
        <v>0</v>
      </c>
      <c r="E946" s="67" t="e">
        <f>IF('2. Inputs'!E946="Hourly rate",'2. Inputs'!H946,'2. Inputs'!G946/52/'2. Inputs'!F946)</f>
        <v>#DIV/0!</v>
      </c>
      <c r="F946" s="63" t="str">
        <f>IF(AND('2. Inputs'!G946=0,'2. Inputs'!H946=0),"",IF('2. Inputs'!E946&lt;&gt;"Hourly rate",'2. Inputs'!G946/('2. Inputs'!F946/'2. Inputs'!$B$3),'2. Inputs'!H946*'2. Inputs'!$B$3*52))</f>
        <v/>
      </c>
      <c r="G946" s="63">
        <f>'2. Inputs'!I946+'2. Inputs'!J946</f>
        <v>0</v>
      </c>
      <c r="H946" s="65" t="e">
        <f>IF('2. Inputs'!D946&gt;0,'2. Inputs'!D946,Calculations!G946+Calculations!F946)</f>
        <v>#VALUE!</v>
      </c>
      <c r="I946" s="66">
        <f ca="1">(TODAY()-'2. Inputs'!K946)/365</f>
        <v>124.95616438356164</v>
      </c>
      <c r="J946" s="1" t="str">
        <f>IF(ISBLANK('2. Inputs'!K946),"n/a",IF(I946&lt;=5,"5 or less",IF(AND(I946&gt;5,I946&lt;=10),"&gt; 5 and &lt;= 10",IF(AND(I946&gt;10,I946&lt;=15),"&gt; 10 and &lt;=15",IF(I946&gt;15,"More than 15","")))))</f>
        <v>n/a</v>
      </c>
      <c r="K946" s="68"/>
      <c r="L946" s="68"/>
    </row>
    <row r="947" spans="1:12" x14ac:dyDescent="0.35">
      <c r="A947" s="1">
        <f>'2. Inputs'!A947</f>
        <v>0</v>
      </c>
      <c r="B947" s="1">
        <f>IF('3. Results'!$C$4="Yes",'2. Inputs'!B947,IF(D947="Yes","",'2. Inputs'!B947))</f>
        <v>0</v>
      </c>
      <c r="C947" s="61" t="b">
        <f t="shared" si="14"/>
        <v>0</v>
      </c>
      <c r="D947" s="61">
        <f>'2. Inputs'!L947</f>
        <v>0</v>
      </c>
      <c r="E947" s="67" t="e">
        <f>IF('2. Inputs'!E947="Hourly rate",'2. Inputs'!H947,'2. Inputs'!G947/52/'2. Inputs'!F947)</f>
        <v>#DIV/0!</v>
      </c>
      <c r="F947" s="63" t="str">
        <f>IF(AND('2. Inputs'!G947=0,'2. Inputs'!H947=0),"",IF('2. Inputs'!E947&lt;&gt;"Hourly rate",'2. Inputs'!G947/('2. Inputs'!F947/'2. Inputs'!$B$3),'2. Inputs'!H947*'2. Inputs'!$B$3*52))</f>
        <v/>
      </c>
      <c r="G947" s="63">
        <f>'2. Inputs'!I947+'2. Inputs'!J947</f>
        <v>0</v>
      </c>
      <c r="H947" s="65" t="e">
        <f>IF('2. Inputs'!D947&gt;0,'2. Inputs'!D947,Calculations!G947+Calculations!F947)</f>
        <v>#VALUE!</v>
      </c>
      <c r="I947" s="66">
        <f ca="1">(TODAY()-'2. Inputs'!K947)/365</f>
        <v>124.95616438356164</v>
      </c>
      <c r="J947" s="1" t="str">
        <f>IF(ISBLANK('2. Inputs'!K947),"n/a",IF(I947&lt;=5,"5 or less",IF(AND(I947&gt;5,I947&lt;=10),"&gt; 5 and &lt;= 10",IF(AND(I947&gt;10,I947&lt;=15),"&gt; 10 and &lt;=15",IF(I947&gt;15,"More than 15","")))))</f>
        <v>n/a</v>
      </c>
      <c r="K947" s="68"/>
      <c r="L947" s="68"/>
    </row>
    <row r="948" spans="1:12" x14ac:dyDescent="0.35">
      <c r="A948" s="1">
        <f>'2. Inputs'!A948</f>
        <v>0</v>
      </c>
      <c r="B948" s="1">
        <f>IF('3. Results'!$C$4="Yes",'2. Inputs'!B948,IF(D948="Yes","",'2. Inputs'!B948))</f>
        <v>0</v>
      </c>
      <c r="C948" s="61" t="b">
        <f t="shared" si="14"/>
        <v>0</v>
      </c>
      <c r="D948" s="61">
        <f>'2. Inputs'!L948</f>
        <v>0</v>
      </c>
      <c r="E948" s="67" t="e">
        <f>IF('2. Inputs'!E948="Hourly rate",'2. Inputs'!H948,'2. Inputs'!G948/52/'2. Inputs'!F948)</f>
        <v>#DIV/0!</v>
      </c>
      <c r="F948" s="63" t="str">
        <f>IF(AND('2. Inputs'!G948=0,'2. Inputs'!H948=0),"",IF('2. Inputs'!E948&lt;&gt;"Hourly rate",'2. Inputs'!G948/('2. Inputs'!F948/'2. Inputs'!$B$3),'2. Inputs'!H948*'2. Inputs'!$B$3*52))</f>
        <v/>
      </c>
      <c r="G948" s="63">
        <f>'2. Inputs'!I948+'2. Inputs'!J948</f>
        <v>0</v>
      </c>
      <c r="H948" s="65" t="e">
        <f>IF('2. Inputs'!D948&gt;0,'2. Inputs'!D948,Calculations!G948+Calculations!F948)</f>
        <v>#VALUE!</v>
      </c>
      <c r="I948" s="66">
        <f ca="1">(TODAY()-'2. Inputs'!K948)/365</f>
        <v>124.95616438356164</v>
      </c>
      <c r="J948" s="1" t="str">
        <f>IF(ISBLANK('2. Inputs'!K948),"n/a",IF(I948&lt;=5,"5 or less",IF(AND(I948&gt;5,I948&lt;=10),"&gt; 5 and &lt;= 10",IF(AND(I948&gt;10,I948&lt;=15),"&gt; 10 and &lt;=15",IF(I948&gt;15,"More than 15","")))))</f>
        <v>n/a</v>
      </c>
      <c r="K948" s="68"/>
      <c r="L948" s="68"/>
    </row>
    <row r="949" spans="1:12" x14ac:dyDescent="0.35">
      <c r="A949" s="1">
        <f>'2. Inputs'!A949</f>
        <v>0</v>
      </c>
      <c r="B949" s="1">
        <f>IF('3. Results'!$C$4="Yes",'2. Inputs'!B949,IF(D949="Yes","",'2. Inputs'!B949))</f>
        <v>0</v>
      </c>
      <c r="C949" s="61" t="b">
        <f t="shared" si="14"/>
        <v>0</v>
      </c>
      <c r="D949" s="61">
        <f>'2. Inputs'!L949</f>
        <v>0</v>
      </c>
      <c r="E949" s="67" t="e">
        <f>IF('2. Inputs'!E949="Hourly rate",'2. Inputs'!H949,'2. Inputs'!G949/52/'2. Inputs'!F949)</f>
        <v>#DIV/0!</v>
      </c>
      <c r="F949" s="63" t="str">
        <f>IF(AND('2. Inputs'!G949=0,'2. Inputs'!H949=0),"",IF('2. Inputs'!E949&lt;&gt;"Hourly rate",'2. Inputs'!G949/('2. Inputs'!F949/'2. Inputs'!$B$3),'2. Inputs'!H949*'2. Inputs'!$B$3*52))</f>
        <v/>
      </c>
      <c r="G949" s="63">
        <f>'2. Inputs'!I949+'2. Inputs'!J949</f>
        <v>0</v>
      </c>
      <c r="H949" s="65" t="e">
        <f>IF('2. Inputs'!D949&gt;0,'2. Inputs'!D949,Calculations!G949+Calculations!F949)</f>
        <v>#VALUE!</v>
      </c>
      <c r="I949" s="66">
        <f ca="1">(TODAY()-'2. Inputs'!K949)/365</f>
        <v>124.95616438356164</v>
      </c>
      <c r="J949" s="1" t="str">
        <f>IF(ISBLANK('2. Inputs'!K949),"n/a",IF(I949&lt;=5,"5 or less",IF(AND(I949&gt;5,I949&lt;=10),"&gt; 5 and &lt;= 10",IF(AND(I949&gt;10,I949&lt;=15),"&gt; 10 and &lt;=15",IF(I949&gt;15,"More than 15","")))))</f>
        <v>n/a</v>
      </c>
      <c r="K949" s="68"/>
      <c r="L949" s="68"/>
    </row>
    <row r="950" spans="1:12" x14ac:dyDescent="0.35">
      <c r="A950" s="1">
        <f>'2. Inputs'!A950</f>
        <v>0</v>
      </c>
      <c r="B950" s="1">
        <f>IF('3. Results'!$C$4="Yes",'2. Inputs'!B950,IF(D950="Yes","",'2. Inputs'!B950))</f>
        <v>0</v>
      </c>
      <c r="C950" s="61" t="b">
        <f t="shared" si="14"/>
        <v>0</v>
      </c>
      <c r="D950" s="61">
        <f>'2. Inputs'!L950</f>
        <v>0</v>
      </c>
      <c r="E950" s="67" t="e">
        <f>IF('2. Inputs'!E950="Hourly rate",'2. Inputs'!H950,'2. Inputs'!G950/52/'2. Inputs'!F950)</f>
        <v>#DIV/0!</v>
      </c>
      <c r="F950" s="63" t="str">
        <f>IF(AND('2. Inputs'!G950=0,'2. Inputs'!H950=0),"",IF('2. Inputs'!E950&lt;&gt;"Hourly rate",'2. Inputs'!G950/('2. Inputs'!F950/'2. Inputs'!$B$3),'2. Inputs'!H950*'2. Inputs'!$B$3*52))</f>
        <v/>
      </c>
      <c r="G950" s="63">
        <f>'2. Inputs'!I950+'2. Inputs'!J950</f>
        <v>0</v>
      </c>
      <c r="H950" s="65" t="e">
        <f>IF('2. Inputs'!D950&gt;0,'2. Inputs'!D950,Calculations!G950+Calculations!F950)</f>
        <v>#VALUE!</v>
      </c>
      <c r="I950" s="66">
        <f ca="1">(TODAY()-'2. Inputs'!K950)/365</f>
        <v>124.95616438356164</v>
      </c>
      <c r="J950" s="1" t="str">
        <f>IF(ISBLANK('2. Inputs'!K950),"n/a",IF(I950&lt;=5,"5 or less",IF(AND(I950&gt;5,I950&lt;=10),"&gt; 5 and &lt;= 10",IF(AND(I950&gt;10,I950&lt;=15),"&gt; 10 and &lt;=15",IF(I950&gt;15,"More than 15","")))))</f>
        <v>n/a</v>
      </c>
      <c r="K950" s="68"/>
      <c r="L950" s="68"/>
    </row>
    <row r="951" spans="1:12" x14ac:dyDescent="0.35">
      <c r="A951" s="1">
        <f>'2. Inputs'!A951</f>
        <v>0</v>
      </c>
      <c r="B951" s="1">
        <f>IF('3. Results'!$C$4="Yes",'2. Inputs'!B951,IF(D951="Yes","",'2. Inputs'!B951))</f>
        <v>0</v>
      </c>
      <c r="C951" s="61" t="b">
        <f t="shared" si="14"/>
        <v>0</v>
      </c>
      <c r="D951" s="61">
        <f>'2. Inputs'!L951</f>
        <v>0</v>
      </c>
      <c r="E951" s="67" t="e">
        <f>IF('2. Inputs'!E951="Hourly rate",'2. Inputs'!H951,'2. Inputs'!G951/52/'2. Inputs'!F951)</f>
        <v>#DIV/0!</v>
      </c>
      <c r="F951" s="63" t="str">
        <f>IF(AND('2. Inputs'!G951=0,'2. Inputs'!H951=0),"",IF('2. Inputs'!E951&lt;&gt;"Hourly rate",'2. Inputs'!G951/('2. Inputs'!F951/'2. Inputs'!$B$3),'2. Inputs'!H951*'2. Inputs'!$B$3*52))</f>
        <v/>
      </c>
      <c r="G951" s="63">
        <f>'2. Inputs'!I951+'2. Inputs'!J951</f>
        <v>0</v>
      </c>
      <c r="H951" s="65" t="e">
        <f>IF('2. Inputs'!D951&gt;0,'2. Inputs'!D951,Calculations!G951+Calculations!F951)</f>
        <v>#VALUE!</v>
      </c>
      <c r="I951" s="66">
        <f ca="1">(TODAY()-'2. Inputs'!K951)/365</f>
        <v>124.95616438356164</v>
      </c>
      <c r="J951" s="1" t="str">
        <f>IF(ISBLANK('2. Inputs'!K951),"n/a",IF(I951&lt;=5,"5 or less",IF(AND(I951&gt;5,I951&lt;=10),"&gt; 5 and &lt;= 10",IF(AND(I951&gt;10,I951&lt;=15),"&gt; 10 and &lt;=15",IF(I951&gt;15,"More than 15","")))))</f>
        <v>n/a</v>
      </c>
      <c r="K951" s="68"/>
      <c r="L951" s="68"/>
    </row>
    <row r="952" spans="1:12" x14ac:dyDescent="0.35">
      <c r="A952" s="1">
        <f>'2. Inputs'!A952</f>
        <v>0</v>
      </c>
      <c r="B952" s="1">
        <f>IF('3. Results'!$C$4="Yes",'2. Inputs'!B952,IF(D952="Yes","",'2. Inputs'!B952))</f>
        <v>0</v>
      </c>
      <c r="C952" s="61" t="b">
        <f t="shared" si="14"/>
        <v>0</v>
      </c>
      <c r="D952" s="61">
        <f>'2. Inputs'!L952</f>
        <v>0</v>
      </c>
      <c r="E952" s="67" t="e">
        <f>IF('2. Inputs'!E952="Hourly rate",'2. Inputs'!H952,'2. Inputs'!G952/52/'2. Inputs'!F952)</f>
        <v>#DIV/0!</v>
      </c>
      <c r="F952" s="63" t="str">
        <f>IF(AND('2. Inputs'!G952=0,'2. Inputs'!H952=0),"",IF('2. Inputs'!E952&lt;&gt;"Hourly rate",'2. Inputs'!G952/('2. Inputs'!F952/'2. Inputs'!$B$3),'2. Inputs'!H952*'2. Inputs'!$B$3*52))</f>
        <v/>
      </c>
      <c r="G952" s="63">
        <f>'2. Inputs'!I952+'2. Inputs'!J952</f>
        <v>0</v>
      </c>
      <c r="H952" s="65" t="e">
        <f>IF('2. Inputs'!D952&gt;0,'2. Inputs'!D952,Calculations!G952+Calculations!F952)</f>
        <v>#VALUE!</v>
      </c>
      <c r="I952" s="66">
        <f ca="1">(TODAY()-'2. Inputs'!K952)/365</f>
        <v>124.95616438356164</v>
      </c>
      <c r="J952" s="1" t="str">
        <f>IF(ISBLANK('2. Inputs'!K952),"n/a",IF(I952&lt;=5,"5 or less",IF(AND(I952&gt;5,I952&lt;=10),"&gt; 5 and &lt;= 10",IF(AND(I952&gt;10,I952&lt;=15),"&gt; 10 and &lt;=15",IF(I952&gt;15,"More than 15","")))))</f>
        <v>n/a</v>
      </c>
      <c r="K952" s="68"/>
      <c r="L952" s="68"/>
    </row>
    <row r="953" spans="1:12" x14ac:dyDescent="0.35">
      <c r="A953" s="1">
        <f>'2. Inputs'!A953</f>
        <v>0</v>
      </c>
      <c r="B953" s="1">
        <f>IF('3. Results'!$C$4="Yes",'2. Inputs'!B953,IF(D953="Yes","",'2. Inputs'!B953))</f>
        <v>0</v>
      </c>
      <c r="C953" s="61" t="b">
        <f t="shared" si="14"/>
        <v>0</v>
      </c>
      <c r="D953" s="61">
        <f>'2. Inputs'!L953</f>
        <v>0</v>
      </c>
      <c r="E953" s="67" t="e">
        <f>IF('2. Inputs'!E953="Hourly rate",'2. Inputs'!H953,'2. Inputs'!G953/52/'2. Inputs'!F953)</f>
        <v>#DIV/0!</v>
      </c>
      <c r="F953" s="63" t="str">
        <f>IF(AND('2. Inputs'!G953=0,'2. Inputs'!H953=0),"",IF('2. Inputs'!E953&lt;&gt;"Hourly rate",'2. Inputs'!G953/('2. Inputs'!F953/'2. Inputs'!$B$3),'2. Inputs'!H953*'2. Inputs'!$B$3*52))</f>
        <v/>
      </c>
      <c r="G953" s="63">
        <f>'2. Inputs'!I953+'2. Inputs'!J953</f>
        <v>0</v>
      </c>
      <c r="H953" s="65" t="e">
        <f>IF('2. Inputs'!D953&gt;0,'2. Inputs'!D953,Calculations!G953+Calculations!F953)</f>
        <v>#VALUE!</v>
      </c>
      <c r="I953" s="66">
        <f ca="1">(TODAY()-'2. Inputs'!K953)/365</f>
        <v>124.95616438356164</v>
      </c>
      <c r="J953" s="1" t="str">
        <f>IF(ISBLANK('2. Inputs'!K953),"n/a",IF(I953&lt;=5,"5 or less",IF(AND(I953&gt;5,I953&lt;=10),"&gt; 5 and &lt;= 10",IF(AND(I953&gt;10,I953&lt;=15),"&gt; 10 and &lt;=15",IF(I953&gt;15,"More than 15","")))))</f>
        <v>n/a</v>
      </c>
      <c r="K953" s="68"/>
      <c r="L953" s="68"/>
    </row>
    <row r="954" spans="1:12" x14ac:dyDescent="0.35">
      <c r="A954" s="1">
        <f>'2. Inputs'!A954</f>
        <v>0</v>
      </c>
      <c r="B954" s="1">
        <f>IF('3. Results'!$C$4="Yes",'2. Inputs'!B954,IF(D954="Yes","",'2. Inputs'!B954))</f>
        <v>0</v>
      </c>
      <c r="C954" s="61" t="b">
        <f t="shared" si="14"/>
        <v>0</v>
      </c>
      <c r="D954" s="61">
        <f>'2. Inputs'!L954</f>
        <v>0</v>
      </c>
      <c r="E954" s="67" t="e">
        <f>IF('2. Inputs'!E954="Hourly rate",'2. Inputs'!H954,'2. Inputs'!G954/52/'2. Inputs'!F954)</f>
        <v>#DIV/0!</v>
      </c>
      <c r="F954" s="63" t="str">
        <f>IF(AND('2. Inputs'!G954=0,'2. Inputs'!H954=0),"",IF('2. Inputs'!E954&lt;&gt;"Hourly rate",'2. Inputs'!G954/('2. Inputs'!F954/'2. Inputs'!$B$3),'2. Inputs'!H954*'2. Inputs'!$B$3*52))</f>
        <v/>
      </c>
      <c r="G954" s="63">
        <f>'2. Inputs'!I954+'2. Inputs'!J954</f>
        <v>0</v>
      </c>
      <c r="H954" s="65" t="e">
        <f>IF('2. Inputs'!D954&gt;0,'2. Inputs'!D954,Calculations!G954+Calculations!F954)</f>
        <v>#VALUE!</v>
      </c>
      <c r="I954" s="66">
        <f ca="1">(TODAY()-'2. Inputs'!K954)/365</f>
        <v>124.95616438356164</v>
      </c>
      <c r="J954" s="1" t="str">
        <f>IF(ISBLANK('2. Inputs'!K954),"n/a",IF(I954&lt;=5,"5 or less",IF(AND(I954&gt;5,I954&lt;=10),"&gt; 5 and &lt;= 10",IF(AND(I954&gt;10,I954&lt;=15),"&gt; 10 and &lt;=15",IF(I954&gt;15,"More than 15","")))))</f>
        <v>n/a</v>
      </c>
      <c r="K954" s="68"/>
      <c r="L954" s="68"/>
    </row>
    <row r="955" spans="1:12" x14ac:dyDescent="0.35">
      <c r="A955" s="1">
        <f>'2. Inputs'!A955</f>
        <v>0</v>
      </c>
      <c r="B955" s="1">
        <f>IF('3. Results'!$C$4="Yes",'2. Inputs'!B955,IF(D955="Yes","",'2. Inputs'!B955))</f>
        <v>0</v>
      </c>
      <c r="C955" s="61" t="b">
        <f t="shared" si="14"/>
        <v>0</v>
      </c>
      <c r="D955" s="61">
        <f>'2. Inputs'!L955</f>
        <v>0</v>
      </c>
      <c r="E955" s="67" t="e">
        <f>IF('2. Inputs'!E955="Hourly rate",'2. Inputs'!H955,'2. Inputs'!G955/52/'2. Inputs'!F955)</f>
        <v>#DIV/0!</v>
      </c>
      <c r="F955" s="63" t="str">
        <f>IF(AND('2. Inputs'!G955=0,'2. Inputs'!H955=0),"",IF('2. Inputs'!E955&lt;&gt;"Hourly rate",'2. Inputs'!G955/('2. Inputs'!F955/'2. Inputs'!$B$3),'2. Inputs'!H955*'2. Inputs'!$B$3*52))</f>
        <v/>
      </c>
      <c r="G955" s="63">
        <f>'2. Inputs'!I955+'2. Inputs'!J955</f>
        <v>0</v>
      </c>
      <c r="H955" s="65" t="e">
        <f>IF('2. Inputs'!D955&gt;0,'2. Inputs'!D955,Calculations!G955+Calculations!F955)</f>
        <v>#VALUE!</v>
      </c>
      <c r="I955" s="66">
        <f ca="1">(TODAY()-'2. Inputs'!K955)/365</f>
        <v>124.95616438356164</v>
      </c>
      <c r="J955" s="1" t="str">
        <f>IF(ISBLANK('2. Inputs'!K955),"n/a",IF(I955&lt;=5,"5 or less",IF(AND(I955&gt;5,I955&lt;=10),"&gt; 5 and &lt;= 10",IF(AND(I955&gt;10,I955&lt;=15),"&gt; 10 and &lt;=15",IF(I955&gt;15,"More than 15","")))))</f>
        <v>n/a</v>
      </c>
      <c r="K955" s="68"/>
      <c r="L955" s="68"/>
    </row>
    <row r="956" spans="1:12" x14ac:dyDescent="0.35">
      <c r="A956" s="1">
        <f>'2. Inputs'!A956</f>
        <v>0</v>
      </c>
      <c r="B956" s="1">
        <f>IF('3. Results'!$C$4="Yes",'2. Inputs'!B956,IF(D956="Yes","",'2. Inputs'!B956))</f>
        <v>0</v>
      </c>
      <c r="C956" s="61" t="b">
        <f t="shared" si="14"/>
        <v>0</v>
      </c>
      <c r="D956" s="61">
        <f>'2. Inputs'!L956</f>
        <v>0</v>
      </c>
      <c r="E956" s="67" t="e">
        <f>IF('2. Inputs'!E956="Hourly rate",'2. Inputs'!H956,'2. Inputs'!G956/52/'2. Inputs'!F956)</f>
        <v>#DIV/0!</v>
      </c>
      <c r="F956" s="63" t="str">
        <f>IF(AND('2. Inputs'!G956=0,'2. Inputs'!H956=0),"",IF('2. Inputs'!E956&lt;&gt;"Hourly rate",'2. Inputs'!G956/('2. Inputs'!F956/'2. Inputs'!$B$3),'2. Inputs'!H956*'2. Inputs'!$B$3*52))</f>
        <v/>
      </c>
      <c r="G956" s="63">
        <f>'2. Inputs'!I956+'2. Inputs'!J956</f>
        <v>0</v>
      </c>
      <c r="H956" s="65" t="e">
        <f>IF('2. Inputs'!D956&gt;0,'2. Inputs'!D956,Calculations!G956+Calculations!F956)</f>
        <v>#VALUE!</v>
      </c>
      <c r="I956" s="66">
        <f ca="1">(TODAY()-'2. Inputs'!K956)/365</f>
        <v>124.95616438356164</v>
      </c>
      <c r="J956" s="1" t="str">
        <f>IF(ISBLANK('2. Inputs'!K956),"n/a",IF(I956&lt;=5,"5 or less",IF(AND(I956&gt;5,I956&lt;=10),"&gt; 5 and &lt;= 10",IF(AND(I956&gt;10,I956&lt;=15),"&gt; 10 and &lt;=15",IF(I956&gt;15,"More than 15","")))))</f>
        <v>n/a</v>
      </c>
      <c r="K956" s="68"/>
      <c r="L956" s="68"/>
    </row>
    <row r="957" spans="1:12" x14ac:dyDescent="0.35">
      <c r="A957" s="1">
        <f>'2. Inputs'!A957</f>
        <v>0</v>
      </c>
      <c r="B957" s="1">
        <f>IF('3. Results'!$C$4="Yes",'2. Inputs'!B957,IF(D957="Yes","",'2. Inputs'!B957))</f>
        <v>0</v>
      </c>
      <c r="C957" s="61" t="b">
        <f t="shared" si="14"/>
        <v>0</v>
      </c>
      <c r="D957" s="61">
        <f>'2. Inputs'!L957</f>
        <v>0</v>
      </c>
      <c r="E957" s="67" t="e">
        <f>IF('2. Inputs'!E957="Hourly rate",'2. Inputs'!H957,'2. Inputs'!G957/52/'2. Inputs'!F957)</f>
        <v>#DIV/0!</v>
      </c>
      <c r="F957" s="63" t="str">
        <f>IF(AND('2. Inputs'!G957=0,'2. Inputs'!H957=0),"",IF('2. Inputs'!E957&lt;&gt;"Hourly rate",'2. Inputs'!G957/('2. Inputs'!F957/'2. Inputs'!$B$3),'2. Inputs'!H957*'2. Inputs'!$B$3*52))</f>
        <v/>
      </c>
      <c r="G957" s="63">
        <f>'2. Inputs'!I957+'2. Inputs'!J957</f>
        <v>0</v>
      </c>
      <c r="H957" s="65" t="e">
        <f>IF('2. Inputs'!D957&gt;0,'2. Inputs'!D957,Calculations!G957+Calculations!F957)</f>
        <v>#VALUE!</v>
      </c>
      <c r="I957" s="66">
        <f ca="1">(TODAY()-'2. Inputs'!K957)/365</f>
        <v>124.95616438356164</v>
      </c>
      <c r="J957" s="1" t="str">
        <f>IF(ISBLANK('2. Inputs'!K957),"n/a",IF(I957&lt;=5,"5 or less",IF(AND(I957&gt;5,I957&lt;=10),"&gt; 5 and &lt;= 10",IF(AND(I957&gt;10,I957&lt;=15),"&gt; 10 and &lt;=15",IF(I957&gt;15,"More than 15","")))))</f>
        <v>n/a</v>
      </c>
      <c r="K957" s="68"/>
      <c r="L957" s="68"/>
    </row>
    <row r="958" spans="1:12" x14ac:dyDescent="0.35">
      <c r="A958" s="1">
        <f>'2. Inputs'!A958</f>
        <v>0</v>
      </c>
      <c r="B958" s="1">
        <f>IF('3. Results'!$C$4="Yes",'2. Inputs'!B958,IF(D958="Yes","",'2. Inputs'!B958))</f>
        <v>0</v>
      </c>
      <c r="C958" s="61" t="b">
        <f t="shared" si="14"/>
        <v>0</v>
      </c>
      <c r="D958" s="61">
        <f>'2. Inputs'!L958</f>
        <v>0</v>
      </c>
      <c r="E958" s="67" t="e">
        <f>IF('2. Inputs'!E958="Hourly rate",'2. Inputs'!H958,'2. Inputs'!G958/52/'2. Inputs'!F958)</f>
        <v>#DIV/0!</v>
      </c>
      <c r="F958" s="63" t="str">
        <f>IF(AND('2. Inputs'!G958=0,'2. Inputs'!H958=0),"",IF('2. Inputs'!E958&lt;&gt;"Hourly rate",'2. Inputs'!G958/('2. Inputs'!F958/'2. Inputs'!$B$3),'2. Inputs'!H958*'2. Inputs'!$B$3*52))</f>
        <v/>
      </c>
      <c r="G958" s="63">
        <f>'2. Inputs'!I958+'2. Inputs'!J958</f>
        <v>0</v>
      </c>
      <c r="H958" s="65" t="e">
        <f>IF('2. Inputs'!D958&gt;0,'2. Inputs'!D958,Calculations!G958+Calculations!F958)</f>
        <v>#VALUE!</v>
      </c>
      <c r="I958" s="66">
        <f ca="1">(TODAY()-'2. Inputs'!K958)/365</f>
        <v>124.95616438356164</v>
      </c>
      <c r="J958" s="1" t="str">
        <f>IF(ISBLANK('2. Inputs'!K958),"n/a",IF(I958&lt;=5,"5 or less",IF(AND(I958&gt;5,I958&lt;=10),"&gt; 5 and &lt;= 10",IF(AND(I958&gt;10,I958&lt;=15),"&gt; 10 and &lt;=15",IF(I958&gt;15,"More than 15","")))))</f>
        <v>n/a</v>
      </c>
      <c r="K958" s="68"/>
      <c r="L958" s="68"/>
    </row>
    <row r="959" spans="1:12" x14ac:dyDescent="0.35">
      <c r="A959" s="1">
        <f>'2. Inputs'!A959</f>
        <v>0</v>
      </c>
      <c r="B959" s="1">
        <f>IF('3. Results'!$C$4="Yes",'2. Inputs'!B959,IF(D959="Yes","",'2. Inputs'!B959))</f>
        <v>0</v>
      </c>
      <c r="C959" s="61" t="b">
        <f t="shared" si="14"/>
        <v>0</v>
      </c>
      <c r="D959" s="61">
        <f>'2. Inputs'!L959</f>
        <v>0</v>
      </c>
      <c r="E959" s="67" t="e">
        <f>IF('2. Inputs'!E959="Hourly rate",'2. Inputs'!H959,'2. Inputs'!G959/52/'2. Inputs'!F959)</f>
        <v>#DIV/0!</v>
      </c>
      <c r="F959" s="63" t="str">
        <f>IF(AND('2. Inputs'!G959=0,'2. Inputs'!H959=0),"",IF('2. Inputs'!E959&lt;&gt;"Hourly rate",'2. Inputs'!G959/('2. Inputs'!F959/'2. Inputs'!$B$3),'2. Inputs'!H959*'2. Inputs'!$B$3*52))</f>
        <v/>
      </c>
      <c r="G959" s="63">
        <f>'2. Inputs'!I959+'2. Inputs'!J959</f>
        <v>0</v>
      </c>
      <c r="H959" s="65" t="e">
        <f>IF('2. Inputs'!D959&gt;0,'2. Inputs'!D959,Calculations!G959+Calculations!F959)</f>
        <v>#VALUE!</v>
      </c>
      <c r="I959" s="66">
        <f ca="1">(TODAY()-'2. Inputs'!K959)/365</f>
        <v>124.95616438356164</v>
      </c>
      <c r="J959" s="1" t="str">
        <f>IF(ISBLANK('2. Inputs'!K959),"n/a",IF(I959&lt;=5,"5 or less",IF(AND(I959&gt;5,I959&lt;=10),"&gt; 5 and &lt;= 10",IF(AND(I959&gt;10,I959&lt;=15),"&gt; 10 and &lt;=15",IF(I959&gt;15,"More than 15","")))))</f>
        <v>n/a</v>
      </c>
      <c r="K959" s="68"/>
      <c r="L959" s="68"/>
    </row>
    <row r="960" spans="1:12" x14ac:dyDescent="0.35">
      <c r="A960" s="1">
        <f>'2. Inputs'!A960</f>
        <v>0</v>
      </c>
      <c r="B960" s="1">
        <f>IF('3. Results'!$C$4="Yes",'2. Inputs'!B960,IF(D960="Yes","",'2. Inputs'!B960))</f>
        <v>0</v>
      </c>
      <c r="C960" s="61" t="b">
        <f t="shared" si="14"/>
        <v>0</v>
      </c>
      <c r="D960" s="61">
        <f>'2. Inputs'!L960</f>
        <v>0</v>
      </c>
      <c r="E960" s="67" t="e">
        <f>IF('2. Inputs'!E960="Hourly rate",'2. Inputs'!H960,'2. Inputs'!G960/52/'2. Inputs'!F960)</f>
        <v>#DIV/0!</v>
      </c>
      <c r="F960" s="63" t="str">
        <f>IF(AND('2. Inputs'!G960=0,'2. Inputs'!H960=0),"",IF('2. Inputs'!E960&lt;&gt;"Hourly rate",'2. Inputs'!G960/('2. Inputs'!F960/'2. Inputs'!$B$3),'2. Inputs'!H960*'2. Inputs'!$B$3*52))</f>
        <v/>
      </c>
      <c r="G960" s="63">
        <f>'2. Inputs'!I960+'2. Inputs'!J960</f>
        <v>0</v>
      </c>
      <c r="H960" s="65" t="e">
        <f>IF('2. Inputs'!D960&gt;0,'2. Inputs'!D960,Calculations!G960+Calculations!F960)</f>
        <v>#VALUE!</v>
      </c>
      <c r="I960" s="66">
        <f ca="1">(TODAY()-'2. Inputs'!K960)/365</f>
        <v>124.95616438356164</v>
      </c>
      <c r="J960" s="1" t="str">
        <f>IF(ISBLANK('2. Inputs'!K960),"n/a",IF(I960&lt;=5,"5 or less",IF(AND(I960&gt;5,I960&lt;=10),"&gt; 5 and &lt;= 10",IF(AND(I960&gt;10,I960&lt;=15),"&gt; 10 and &lt;=15",IF(I960&gt;15,"More than 15","")))))</f>
        <v>n/a</v>
      </c>
      <c r="K960" s="68"/>
      <c r="L960" s="68"/>
    </row>
    <row r="961" spans="1:12" x14ac:dyDescent="0.35">
      <c r="A961" s="1">
        <f>'2. Inputs'!A961</f>
        <v>0</v>
      </c>
      <c r="B961" s="1">
        <f>IF('3. Results'!$C$4="Yes",'2. Inputs'!B961,IF(D961="Yes","",'2. Inputs'!B961))</f>
        <v>0</v>
      </c>
      <c r="C961" s="61" t="b">
        <f t="shared" si="14"/>
        <v>0</v>
      </c>
      <c r="D961" s="61">
        <f>'2. Inputs'!L961</f>
        <v>0</v>
      </c>
      <c r="E961" s="67" t="e">
        <f>IF('2. Inputs'!E961="Hourly rate",'2. Inputs'!H961,'2. Inputs'!G961/52/'2. Inputs'!F961)</f>
        <v>#DIV/0!</v>
      </c>
      <c r="F961" s="63" t="str">
        <f>IF(AND('2. Inputs'!G961=0,'2. Inputs'!H961=0),"",IF('2. Inputs'!E961&lt;&gt;"Hourly rate",'2. Inputs'!G961/('2. Inputs'!F961/'2. Inputs'!$B$3),'2. Inputs'!H961*'2. Inputs'!$B$3*52))</f>
        <v/>
      </c>
      <c r="G961" s="63">
        <f>'2. Inputs'!I961+'2. Inputs'!J961</f>
        <v>0</v>
      </c>
      <c r="H961" s="65" t="e">
        <f>IF('2. Inputs'!D961&gt;0,'2. Inputs'!D961,Calculations!G961+Calculations!F961)</f>
        <v>#VALUE!</v>
      </c>
      <c r="I961" s="66">
        <f ca="1">(TODAY()-'2. Inputs'!K961)/365</f>
        <v>124.95616438356164</v>
      </c>
      <c r="J961" s="1" t="str">
        <f>IF(ISBLANK('2. Inputs'!K961),"n/a",IF(I961&lt;=5,"5 or less",IF(AND(I961&gt;5,I961&lt;=10),"&gt; 5 and &lt;= 10",IF(AND(I961&gt;10,I961&lt;=15),"&gt; 10 and &lt;=15",IF(I961&gt;15,"More than 15","")))))</f>
        <v>n/a</v>
      </c>
      <c r="K961" s="68"/>
      <c r="L961" s="68"/>
    </row>
    <row r="962" spans="1:12" x14ac:dyDescent="0.35">
      <c r="A962" s="1">
        <f>'2. Inputs'!A962</f>
        <v>0</v>
      </c>
      <c r="B962" s="1">
        <f>IF('3. Results'!$C$4="Yes",'2. Inputs'!B962,IF(D962="Yes","",'2. Inputs'!B962))</f>
        <v>0</v>
      </c>
      <c r="C962" s="61" t="b">
        <f t="shared" si="14"/>
        <v>0</v>
      </c>
      <c r="D962" s="61">
        <f>'2. Inputs'!L962</f>
        <v>0</v>
      </c>
      <c r="E962" s="67" t="e">
        <f>IF('2. Inputs'!E962="Hourly rate",'2. Inputs'!H962,'2. Inputs'!G962/52/'2. Inputs'!F962)</f>
        <v>#DIV/0!</v>
      </c>
      <c r="F962" s="63" t="str">
        <f>IF(AND('2. Inputs'!G962=0,'2. Inputs'!H962=0),"",IF('2. Inputs'!E962&lt;&gt;"Hourly rate",'2. Inputs'!G962/('2. Inputs'!F962/'2. Inputs'!$B$3),'2. Inputs'!H962*'2. Inputs'!$B$3*52))</f>
        <v/>
      </c>
      <c r="G962" s="63">
        <f>'2. Inputs'!I962+'2. Inputs'!J962</f>
        <v>0</v>
      </c>
      <c r="H962" s="65" t="e">
        <f>IF('2. Inputs'!D962&gt;0,'2. Inputs'!D962,Calculations!G962+Calculations!F962)</f>
        <v>#VALUE!</v>
      </c>
      <c r="I962" s="66">
        <f ca="1">(TODAY()-'2. Inputs'!K962)/365</f>
        <v>124.95616438356164</v>
      </c>
      <c r="J962" s="1" t="str">
        <f>IF(ISBLANK('2. Inputs'!K962),"n/a",IF(I962&lt;=5,"5 or less",IF(AND(I962&gt;5,I962&lt;=10),"&gt; 5 and &lt;= 10",IF(AND(I962&gt;10,I962&lt;=15),"&gt; 10 and &lt;=15",IF(I962&gt;15,"More than 15","")))))</f>
        <v>n/a</v>
      </c>
      <c r="K962" s="68"/>
      <c r="L962" s="68"/>
    </row>
    <row r="963" spans="1:12" x14ac:dyDescent="0.35">
      <c r="A963" s="1">
        <f>'2. Inputs'!A963</f>
        <v>0</v>
      </c>
      <c r="B963" s="1">
        <f>IF('3. Results'!$C$4="Yes",'2. Inputs'!B963,IF(D963="Yes","",'2. Inputs'!B963))</f>
        <v>0</v>
      </c>
      <c r="C963" s="61" t="b">
        <f t="shared" si="14"/>
        <v>0</v>
      </c>
      <c r="D963" s="61">
        <f>'2. Inputs'!L963</f>
        <v>0</v>
      </c>
      <c r="E963" s="67" t="e">
        <f>IF('2. Inputs'!E963="Hourly rate",'2. Inputs'!H963,'2. Inputs'!G963/52/'2. Inputs'!F963)</f>
        <v>#DIV/0!</v>
      </c>
      <c r="F963" s="63" t="str">
        <f>IF(AND('2. Inputs'!G963=0,'2. Inputs'!H963=0),"",IF('2. Inputs'!E963&lt;&gt;"Hourly rate",'2. Inputs'!G963/('2. Inputs'!F963/'2. Inputs'!$B$3),'2. Inputs'!H963*'2. Inputs'!$B$3*52))</f>
        <v/>
      </c>
      <c r="G963" s="63">
        <f>'2. Inputs'!I963+'2. Inputs'!J963</f>
        <v>0</v>
      </c>
      <c r="H963" s="65" t="e">
        <f>IF('2. Inputs'!D963&gt;0,'2. Inputs'!D963,Calculations!G963+Calculations!F963)</f>
        <v>#VALUE!</v>
      </c>
      <c r="I963" s="66">
        <f ca="1">(TODAY()-'2. Inputs'!K963)/365</f>
        <v>124.95616438356164</v>
      </c>
      <c r="J963" s="1" t="str">
        <f>IF(ISBLANK('2. Inputs'!K963),"n/a",IF(I963&lt;=5,"5 or less",IF(AND(I963&gt;5,I963&lt;=10),"&gt; 5 and &lt;= 10",IF(AND(I963&gt;10,I963&lt;=15),"&gt; 10 and &lt;=15",IF(I963&gt;15,"More than 15","")))))</f>
        <v>n/a</v>
      </c>
      <c r="K963" s="68"/>
      <c r="L963" s="68"/>
    </row>
    <row r="964" spans="1:12" x14ac:dyDescent="0.35">
      <c r="A964" s="1">
        <f>'2. Inputs'!A964</f>
        <v>0</v>
      </c>
      <c r="B964" s="1">
        <f>IF('3. Results'!$C$4="Yes",'2. Inputs'!B964,IF(D964="Yes","",'2. Inputs'!B964))</f>
        <v>0</v>
      </c>
      <c r="C964" s="61" t="b">
        <f t="shared" si="14"/>
        <v>0</v>
      </c>
      <c r="D964" s="61">
        <f>'2. Inputs'!L964</f>
        <v>0</v>
      </c>
      <c r="E964" s="67" t="e">
        <f>IF('2. Inputs'!E964="Hourly rate",'2. Inputs'!H964,'2. Inputs'!G964/52/'2. Inputs'!F964)</f>
        <v>#DIV/0!</v>
      </c>
      <c r="F964" s="63" t="str">
        <f>IF(AND('2. Inputs'!G964=0,'2. Inputs'!H964=0),"",IF('2. Inputs'!E964&lt;&gt;"Hourly rate",'2. Inputs'!G964/('2. Inputs'!F964/'2. Inputs'!$B$3),'2. Inputs'!H964*'2. Inputs'!$B$3*52))</f>
        <v/>
      </c>
      <c r="G964" s="63">
        <f>'2. Inputs'!I964+'2. Inputs'!J964</f>
        <v>0</v>
      </c>
      <c r="H964" s="65" t="e">
        <f>IF('2. Inputs'!D964&gt;0,'2. Inputs'!D964,Calculations!G964+Calculations!F964)</f>
        <v>#VALUE!</v>
      </c>
      <c r="I964" s="66">
        <f ca="1">(TODAY()-'2. Inputs'!K964)/365</f>
        <v>124.95616438356164</v>
      </c>
      <c r="J964" s="1" t="str">
        <f>IF(ISBLANK('2. Inputs'!K964),"n/a",IF(I964&lt;=5,"5 or less",IF(AND(I964&gt;5,I964&lt;=10),"&gt; 5 and &lt;= 10",IF(AND(I964&gt;10,I964&lt;=15),"&gt; 10 and &lt;=15",IF(I964&gt;15,"More than 15","")))))</f>
        <v>n/a</v>
      </c>
      <c r="K964" s="68"/>
      <c r="L964" s="68"/>
    </row>
    <row r="965" spans="1:12" x14ac:dyDescent="0.35">
      <c r="A965" s="1">
        <f>'2. Inputs'!A965</f>
        <v>0</v>
      </c>
      <c r="B965" s="1">
        <f>IF('3. Results'!$C$4="Yes",'2. Inputs'!B965,IF(D965="Yes","",'2. Inputs'!B965))</f>
        <v>0</v>
      </c>
      <c r="C965" s="61" t="b">
        <f t="shared" si="14"/>
        <v>0</v>
      </c>
      <c r="D965" s="61">
        <f>'2. Inputs'!L965</f>
        <v>0</v>
      </c>
      <c r="E965" s="67" t="e">
        <f>IF('2. Inputs'!E965="Hourly rate",'2. Inputs'!H965,'2. Inputs'!G965/52/'2. Inputs'!F965)</f>
        <v>#DIV/0!</v>
      </c>
      <c r="F965" s="63" t="str">
        <f>IF(AND('2. Inputs'!G965=0,'2. Inputs'!H965=0),"",IF('2. Inputs'!E965&lt;&gt;"Hourly rate",'2. Inputs'!G965/('2. Inputs'!F965/'2. Inputs'!$B$3),'2. Inputs'!H965*'2. Inputs'!$B$3*52))</f>
        <v/>
      </c>
      <c r="G965" s="63">
        <f>'2. Inputs'!I965+'2. Inputs'!J965</f>
        <v>0</v>
      </c>
      <c r="H965" s="65" t="e">
        <f>IF('2. Inputs'!D965&gt;0,'2. Inputs'!D965,Calculations!G965+Calculations!F965)</f>
        <v>#VALUE!</v>
      </c>
      <c r="I965" s="66">
        <f ca="1">(TODAY()-'2. Inputs'!K965)/365</f>
        <v>124.95616438356164</v>
      </c>
      <c r="J965" s="1" t="str">
        <f>IF(ISBLANK('2. Inputs'!K965),"n/a",IF(I965&lt;=5,"5 or less",IF(AND(I965&gt;5,I965&lt;=10),"&gt; 5 and &lt;= 10",IF(AND(I965&gt;10,I965&lt;=15),"&gt; 10 and &lt;=15",IF(I965&gt;15,"More than 15","")))))</f>
        <v>n/a</v>
      </c>
      <c r="K965" s="68"/>
      <c r="L965" s="68"/>
    </row>
    <row r="966" spans="1:12" x14ac:dyDescent="0.35">
      <c r="A966" s="1">
        <f>'2. Inputs'!A966</f>
        <v>0</v>
      </c>
      <c r="B966" s="1">
        <f>IF('3. Results'!$C$4="Yes",'2. Inputs'!B966,IF(D966="Yes","",'2. Inputs'!B966))</f>
        <v>0</v>
      </c>
      <c r="C966" s="61" t="b">
        <f t="shared" si="14"/>
        <v>0</v>
      </c>
      <c r="D966" s="61">
        <f>'2. Inputs'!L966</f>
        <v>0</v>
      </c>
      <c r="E966" s="67" t="e">
        <f>IF('2. Inputs'!E966="Hourly rate",'2. Inputs'!H966,'2. Inputs'!G966/52/'2. Inputs'!F966)</f>
        <v>#DIV/0!</v>
      </c>
      <c r="F966" s="63" t="str">
        <f>IF(AND('2. Inputs'!G966=0,'2. Inputs'!H966=0),"",IF('2. Inputs'!E966&lt;&gt;"Hourly rate",'2. Inputs'!G966/('2. Inputs'!F966/'2. Inputs'!$B$3),'2. Inputs'!H966*'2. Inputs'!$B$3*52))</f>
        <v/>
      </c>
      <c r="G966" s="63">
        <f>'2. Inputs'!I966+'2. Inputs'!J966</f>
        <v>0</v>
      </c>
      <c r="H966" s="65" t="e">
        <f>IF('2. Inputs'!D966&gt;0,'2. Inputs'!D966,Calculations!G966+Calculations!F966)</f>
        <v>#VALUE!</v>
      </c>
      <c r="I966" s="66">
        <f ca="1">(TODAY()-'2. Inputs'!K966)/365</f>
        <v>124.95616438356164</v>
      </c>
      <c r="J966" s="1" t="str">
        <f>IF(ISBLANK('2. Inputs'!K966),"n/a",IF(I966&lt;=5,"5 or less",IF(AND(I966&gt;5,I966&lt;=10),"&gt; 5 and &lt;= 10",IF(AND(I966&gt;10,I966&lt;=15),"&gt; 10 and &lt;=15",IF(I966&gt;15,"More than 15","")))))</f>
        <v>n/a</v>
      </c>
      <c r="K966" s="68"/>
      <c r="L966" s="68"/>
    </row>
    <row r="967" spans="1:12" x14ac:dyDescent="0.35">
      <c r="A967" s="1">
        <f>'2. Inputs'!A967</f>
        <v>0</v>
      </c>
      <c r="B967" s="1">
        <f>IF('3. Results'!$C$4="Yes",'2. Inputs'!B967,IF(D967="Yes","",'2. Inputs'!B967))</f>
        <v>0</v>
      </c>
      <c r="C967" s="61" t="b">
        <f t="shared" si="14"/>
        <v>0</v>
      </c>
      <c r="D967" s="61">
        <f>'2. Inputs'!L967</f>
        <v>0</v>
      </c>
      <c r="E967" s="67" t="e">
        <f>IF('2. Inputs'!E967="Hourly rate",'2. Inputs'!H967,'2. Inputs'!G967/52/'2. Inputs'!F967)</f>
        <v>#DIV/0!</v>
      </c>
      <c r="F967" s="63" t="str">
        <f>IF(AND('2. Inputs'!G967=0,'2. Inputs'!H967=0),"",IF('2. Inputs'!E967&lt;&gt;"Hourly rate",'2. Inputs'!G967/('2. Inputs'!F967/'2. Inputs'!$B$3),'2. Inputs'!H967*'2. Inputs'!$B$3*52))</f>
        <v/>
      </c>
      <c r="G967" s="63">
        <f>'2. Inputs'!I967+'2. Inputs'!J967</f>
        <v>0</v>
      </c>
      <c r="H967" s="65" t="e">
        <f>IF('2. Inputs'!D967&gt;0,'2. Inputs'!D967,Calculations!G967+Calculations!F967)</f>
        <v>#VALUE!</v>
      </c>
      <c r="I967" s="66">
        <f ca="1">(TODAY()-'2. Inputs'!K967)/365</f>
        <v>124.95616438356164</v>
      </c>
      <c r="J967" s="1" t="str">
        <f>IF(ISBLANK('2. Inputs'!K967),"n/a",IF(I967&lt;=5,"5 or less",IF(AND(I967&gt;5,I967&lt;=10),"&gt; 5 and &lt;= 10",IF(AND(I967&gt;10,I967&lt;=15),"&gt; 10 and &lt;=15",IF(I967&gt;15,"More than 15","")))))</f>
        <v>n/a</v>
      </c>
      <c r="K967" s="68"/>
      <c r="L967" s="68"/>
    </row>
    <row r="968" spans="1:12" x14ac:dyDescent="0.35">
      <c r="A968" s="1">
        <f>'2. Inputs'!A968</f>
        <v>0</v>
      </c>
      <c r="B968" s="1">
        <f>IF('3. Results'!$C$4="Yes",'2. Inputs'!B968,IF(D968="Yes","",'2. Inputs'!B968))</f>
        <v>0</v>
      </c>
      <c r="C968" s="61" t="b">
        <f t="shared" ref="C968:C1006" si="15">IF(OR(B968="Women",B968="Men"),"Women and Men")</f>
        <v>0</v>
      </c>
      <c r="D968" s="61">
        <f>'2. Inputs'!L968</f>
        <v>0</v>
      </c>
      <c r="E968" s="67" t="e">
        <f>IF('2. Inputs'!E968="Hourly rate",'2. Inputs'!H968,'2. Inputs'!G968/52/'2. Inputs'!F968)</f>
        <v>#DIV/0!</v>
      </c>
      <c r="F968" s="63" t="str">
        <f>IF(AND('2. Inputs'!G968=0,'2. Inputs'!H968=0),"",IF('2. Inputs'!E968&lt;&gt;"Hourly rate",'2. Inputs'!G968/('2. Inputs'!F968/'2. Inputs'!$B$3),'2. Inputs'!H968*'2. Inputs'!$B$3*52))</f>
        <v/>
      </c>
      <c r="G968" s="63">
        <f>'2. Inputs'!I968+'2. Inputs'!J968</f>
        <v>0</v>
      </c>
      <c r="H968" s="65" t="e">
        <f>IF('2. Inputs'!D968&gt;0,'2. Inputs'!D968,Calculations!G968+Calculations!F968)</f>
        <v>#VALUE!</v>
      </c>
      <c r="I968" s="66">
        <f ca="1">(TODAY()-'2. Inputs'!K968)/365</f>
        <v>124.95616438356164</v>
      </c>
      <c r="J968" s="1" t="str">
        <f>IF(ISBLANK('2. Inputs'!K968),"n/a",IF(I968&lt;=5,"5 or less",IF(AND(I968&gt;5,I968&lt;=10),"&gt; 5 and &lt;= 10",IF(AND(I968&gt;10,I968&lt;=15),"&gt; 10 and &lt;=15",IF(I968&gt;15,"More than 15","")))))</f>
        <v>n/a</v>
      </c>
      <c r="K968" s="68"/>
      <c r="L968" s="68"/>
    </row>
    <row r="969" spans="1:12" x14ac:dyDescent="0.35">
      <c r="A969" s="1">
        <f>'2. Inputs'!A969</f>
        <v>0</v>
      </c>
      <c r="B969" s="1">
        <f>IF('3. Results'!$C$4="Yes",'2. Inputs'!B969,IF(D969="Yes","",'2. Inputs'!B969))</f>
        <v>0</v>
      </c>
      <c r="C969" s="61" t="b">
        <f t="shared" si="15"/>
        <v>0</v>
      </c>
      <c r="D969" s="61">
        <f>'2. Inputs'!L969</f>
        <v>0</v>
      </c>
      <c r="E969" s="67" t="e">
        <f>IF('2. Inputs'!E969="Hourly rate",'2. Inputs'!H969,'2. Inputs'!G969/52/'2. Inputs'!F969)</f>
        <v>#DIV/0!</v>
      </c>
      <c r="F969" s="63" t="str">
        <f>IF(AND('2. Inputs'!G969=0,'2. Inputs'!H969=0),"",IF('2. Inputs'!E969&lt;&gt;"Hourly rate",'2. Inputs'!G969/('2. Inputs'!F969/'2. Inputs'!$B$3),'2. Inputs'!H969*'2. Inputs'!$B$3*52))</f>
        <v/>
      </c>
      <c r="G969" s="63">
        <f>'2. Inputs'!I969+'2. Inputs'!J969</f>
        <v>0</v>
      </c>
      <c r="H969" s="65" t="e">
        <f>IF('2. Inputs'!D969&gt;0,'2. Inputs'!D969,Calculations!G969+Calculations!F969)</f>
        <v>#VALUE!</v>
      </c>
      <c r="I969" s="66">
        <f ca="1">(TODAY()-'2. Inputs'!K969)/365</f>
        <v>124.95616438356164</v>
      </c>
      <c r="J969" s="1" t="str">
        <f>IF(ISBLANK('2. Inputs'!K969),"n/a",IF(I969&lt;=5,"5 or less",IF(AND(I969&gt;5,I969&lt;=10),"&gt; 5 and &lt;= 10",IF(AND(I969&gt;10,I969&lt;=15),"&gt; 10 and &lt;=15",IF(I969&gt;15,"More than 15","")))))</f>
        <v>n/a</v>
      </c>
      <c r="K969" s="68"/>
      <c r="L969" s="68"/>
    </row>
    <row r="970" spans="1:12" x14ac:dyDescent="0.35">
      <c r="A970" s="1">
        <f>'2. Inputs'!A970</f>
        <v>0</v>
      </c>
      <c r="B970" s="1">
        <f>IF('3. Results'!$C$4="Yes",'2. Inputs'!B970,IF(D970="Yes","",'2. Inputs'!B970))</f>
        <v>0</v>
      </c>
      <c r="C970" s="61" t="b">
        <f t="shared" si="15"/>
        <v>0</v>
      </c>
      <c r="D970" s="61">
        <f>'2. Inputs'!L970</f>
        <v>0</v>
      </c>
      <c r="E970" s="67" t="e">
        <f>IF('2. Inputs'!E970="Hourly rate",'2. Inputs'!H970,'2. Inputs'!G970/52/'2. Inputs'!F970)</f>
        <v>#DIV/0!</v>
      </c>
      <c r="F970" s="63" t="str">
        <f>IF(AND('2. Inputs'!G970=0,'2. Inputs'!H970=0),"",IF('2. Inputs'!E970&lt;&gt;"Hourly rate",'2. Inputs'!G970/('2. Inputs'!F970/'2. Inputs'!$B$3),'2. Inputs'!H970*'2. Inputs'!$B$3*52))</f>
        <v/>
      </c>
      <c r="G970" s="63">
        <f>'2. Inputs'!I970+'2. Inputs'!J970</f>
        <v>0</v>
      </c>
      <c r="H970" s="65" t="e">
        <f>IF('2. Inputs'!D970&gt;0,'2. Inputs'!D970,Calculations!G970+Calculations!F970)</f>
        <v>#VALUE!</v>
      </c>
      <c r="I970" s="66">
        <f ca="1">(TODAY()-'2. Inputs'!K970)/365</f>
        <v>124.95616438356164</v>
      </c>
      <c r="J970" s="1" t="str">
        <f>IF(ISBLANK('2. Inputs'!K970),"n/a",IF(I970&lt;=5,"5 or less",IF(AND(I970&gt;5,I970&lt;=10),"&gt; 5 and &lt;= 10",IF(AND(I970&gt;10,I970&lt;=15),"&gt; 10 and &lt;=15",IF(I970&gt;15,"More than 15","")))))</f>
        <v>n/a</v>
      </c>
      <c r="K970" s="68"/>
      <c r="L970" s="68"/>
    </row>
    <row r="971" spans="1:12" x14ac:dyDescent="0.35">
      <c r="A971" s="1">
        <f>'2. Inputs'!A971</f>
        <v>0</v>
      </c>
      <c r="B971" s="1">
        <f>IF('3. Results'!$C$4="Yes",'2. Inputs'!B971,IF(D971="Yes","",'2. Inputs'!B971))</f>
        <v>0</v>
      </c>
      <c r="C971" s="61" t="b">
        <f t="shared" si="15"/>
        <v>0</v>
      </c>
      <c r="D971" s="61">
        <f>'2. Inputs'!L971</f>
        <v>0</v>
      </c>
      <c r="E971" s="67" t="e">
        <f>IF('2. Inputs'!E971="Hourly rate",'2. Inputs'!H971,'2. Inputs'!G971/52/'2. Inputs'!F971)</f>
        <v>#DIV/0!</v>
      </c>
      <c r="F971" s="63" t="str">
        <f>IF(AND('2. Inputs'!G971=0,'2. Inputs'!H971=0),"",IF('2. Inputs'!E971&lt;&gt;"Hourly rate",'2. Inputs'!G971/('2. Inputs'!F971/'2. Inputs'!$B$3),'2. Inputs'!H971*'2. Inputs'!$B$3*52))</f>
        <v/>
      </c>
      <c r="G971" s="63">
        <f>'2. Inputs'!I971+'2. Inputs'!J971</f>
        <v>0</v>
      </c>
      <c r="H971" s="65" t="e">
        <f>IF('2. Inputs'!D971&gt;0,'2. Inputs'!D971,Calculations!G971+Calculations!F971)</f>
        <v>#VALUE!</v>
      </c>
      <c r="I971" s="66">
        <f ca="1">(TODAY()-'2. Inputs'!K971)/365</f>
        <v>124.95616438356164</v>
      </c>
      <c r="J971" s="1" t="str">
        <f>IF(ISBLANK('2. Inputs'!K971),"n/a",IF(I971&lt;=5,"5 or less",IF(AND(I971&gt;5,I971&lt;=10),"&gt; 5 and &lt;= 10",IF(AND(I971&gt;10,I971&lt;=15),"&gt; 10 and &lt;=15",IF(I971&gt;15,"More than 15","")))))</f>
        <v>n/a</v>
      </c>
      <c r="K971" s="68"/>
      <c r="L971" s="68"/>
    </row>
    <row r="972" spans="1:12" x14ac:dyDescent="0.35">
      <c r="A972" s="1">
        <f>'2. Inputs'!A972</f>
        <v>0</v>
      </c>
      <c r="B972" s="1">
        <f>IF('3. Results'!$C$4="Yes",'2. Inputs'!B972,IF(D972="Yes","",'2. Inputs'!B972))</f>
        <v>0</v>
      </c>
      <c r="C972" s="61" t="b">
        <f t="shared" si="15"/>
        <v>0</v>
      </c>
      <c r="D972" s="61">
        <f>'2. Inputs'!L972</f>
        <v>0</v>
      </c>
      <c r="E972" s="67" t="e">
        <f>IF('2. Inputs'!E972="Hourly rate",'2. Inputs'!H972,'2. Inputs'!G972/52/'2. Inputs'!F972)</f>
        <v>#DIV/0!</v>
      </c>
      <c r="F972" s="63" t="str">
        <f>IF(AND('2. Inputs'!G972=0,'2. Inputs'!H972=0),"",IF('2. Inputs'!E972&lt;&gt;"Hourly rate",'2. Inputs'!G972/('2. Inputs'!F972/'2. Inputs'!$B$3),'2. Inputs'!H972*'2. Inputs'!$B$3*52))</f>
        <v/>
      </c>
      <c r="G972" s="63">
        <f>'2. Inputs'!I972+'2. Inputs'!J972</f>
        <v>0</v>
      </c>
      <c r="H972" s="65" t="e">
        <f>IF('2. Inputs'!D972&gt;0,'2. Inputs'!D972,Calculations!G972+Calculations!F972)</f>
        <v>#VALUE!</v>
      </c>
      <c r="I972" s="66">
        <f ca="1">(TODAY()-'2. Inputs'!K972)/365</f>
        <v>124.95616438356164</v>
      </c>
      <c r="J972" s="1" t="str">
        <f>IF(ISBLANK('2. Inputs'!K972),"n/a",IF(I972&lt;=5,"5 or less",IF(AND(I972&gt;5,I972&lt;=10),"&gt; 5 and &lt;= 10",IF(AND(I972&gt;10,I972&lt;=15),"&gt; 10 and &lt;=15",IF(I972&gt;15,"More than 15","")))))</f>
        <v>n/a</v>
      </c>
      <c r="K972" s="68"/>
      <c r="L972" s="68"/>
    </row>
    <row r="973" spans="1:12" x14ac:dyDescent="0.35">
      <c r="A973" s="1">
        <f>'2. Inputs'!A973</f>
        <v>0</v>
      </c>
      <c r="B973" s="1">
        <f>IF('3. Results'!$C$4="Yes",'2. Inputs'!B973,IF(D973="Yes","",'2. Inputs'!B973))</f>
        <v>0</v>
      </c>
      <c r="C973" s="61" t="b">
        <f t="shared" si="15"/>
        <v>0</v>
      </c>
      <c r="D973" s="61">
        <f>'2. Inputs'!L973</f>
        <v>0</v>
      </c>
      <c r="E973" s="67" t="e">
        <f>IF('2. Inputs'!E973="Hourly rate",'2. Inputs'!H973,'2. Inputs'!G973/52/'2. Inputs'!F973)</f>
        <v>#DIV/0!</v>
      </c>
      <c r="F973" s="63" t="str">
        <f>IF(AND('2. Inputs'!G973=0,'2. Inputs'!H973=0),"",IF('2. Inputs'!E973&lt;&gt;"Hourly rate",'2. Inputs'!G973/('2. Inputs'!F973/'2. Inputs'!$B$3),'2. Inputs'!H973*'2. Inputs'!$B$3*52))</f>
        <v/>
      </c>
      <c r="G973" s="63">
        <f>'2. Inputs'!I973+'2. Inputs'!J973</f>
        <v>0</v>
      </c>
      <c r="H973" s="65" t="e">
        <f>IF('2. Inputs'!D973&gt;0,'2. Inputs'!D973,Calculations!G973+Calculations!F973)</f>
        <v>#VALUE!</v>
      </c>
      <c r="I973" s="66">
        <f ca="1">(TODAY()-'2. Inputs'!K973)/365</f>
        <v>124.95616438356164</v>
      </c>
      <c r="J973" s="1" t="str">
        <f>IF(ISBLANK('2. Inputs'!K973),"n/a",IF(I973&lt;=5,"5 or less",IF(AND(I973&gt;5,I973&lt;=10),"&gt; 5 and &lt;= 10",IF(AND(I973&gt;10,I973&lt;=15),"&gt; 10 and &lt;=15",IF(I973&gt;15,"More than 15","")))))</f>
        <v>n/a</v>
      </c>
      <c r="K973" s="68"/>
      <c r="L973" s="68"/>
    </row>
    <row r="974" spans="1:12" x14ac:dyDescent="0.35">
      <c r="A974" s="1">
        <f>'2. Inputs'!A974</f>
        <v>0</v>
      </c>
      <c r="B974" s="1">
        <f>IF('3. Results'!$C$4="Yes",'2. Inputs'!B974,IF(D974="Yes","",'2. Inputs'!B974))</f>
        <v>0</v>
      </c>
      <c r="C974" s="61" t="b">
        <f t="shared" si="15"/>
        <v>0</v>
      </c>
      <c r="D974" s="61">
        <f>'2. Inputs'!L974</f>
        <v>0</v>
      </c>
      <c r="E974" s="67" t="e">
        <f>IF('2. Inputs'!E974="Hourly rate",'2. Inputs'!H974,'2. Inputs'!G974/52/'2. Inputs'!F974)</f>
        <v>#DIV/0!</v>
      </c>
      <c r="F974" s="63" t="str">
        <f>IF(AND('2. Inputs'!G974=0,'2. Inputs'!H974=0),"",IF('2. Inputs'!E974&lt;&gt;"Hourly rate",'2. Inputs'!G974/('2. Inputs'!F974/'2. Inputs'!$B$3),'2. Inputs'!H974*'2. Inputs'!$B$3*52))</f>
        <v/>
      </c>
      <c r="G974" s="63">
        <f>'2. Inputs'!I974+'2. Inputs'!J974</f>
        <v>0</v>
      </c>
      <c r="H974" s="65" t="e">
        <f>IF('2. Inputs'!D974&gt;0,'2. Inputs'!D974,Calculations!G974+Calculations!F974)</f>
        <v>#VALUE!</v>
      </c>
      <c r="I974" s="66">
        <f ca="1">(TODAY()-'2. Inputs'!K974)/365</f>
        <v>124.95616438356164</v>
      </c>
      <c r="J974" s="1" t="str">
        <f>IF(ISBLANK('2. Inputs'!K974),"n/a",IF(I974&lt;=5,"5 or less",IF(AND(I974&gt;5,I974&lt;=10),"&gt; 5 and &lt;= 10",IF(AND(I974&gt;10,I974&lt;=15),"&gt; 10 and &lt;=15",IF(I974&gt;15,"More than 15","")))))</f>
        <v>n/a</v>
      </c>
      <c r="K974" s="68"/>
      <c r="L974" s="68"/>
    </row>
    <row r="975" spans="1:12" x14ac:dyDescent="0.35">
      <c r="A975" s="1">
        <f>'2. Inputs'!A975</f>
        <v>0</v>
      </c>
      <c r="B975" s="1">
        <f>IF('3. Results'!$C$4="Yes",'2. Inputs'!B975,IF(D975="Yes","",'2. Inputs'!B975))</f>
        <v>0</v>
      </c>
      <c r="C975" s="61" t="b">
        <f t="shared" si="15"/>
        <v>0</v>
      </c>
      <c r="D975" s="61">
        <f>'2. Inputs'!L975</f>
        <v>0</v>
      </c>
      <c r="E975" s="67" t="e">
        <f>IF('2. Inputs'!E975="Hourly rate",'2. Inputs'!H975,'2. Inputs'!G975/52/'2. Inputs'!F975)</f>
        <v>#DIV/0!</v>
      </c>
      <c r="F975" s="63" t="str">
        <f>IF(AND('2. Inputs'!G975=0,'2. Inputs'!H975=0),"",IF('2. Inputs'!E975&lt;&gt;"Hourly rate",'2. Inputs'!G975/('2. Inputs'!F975/'2. Inputs'!$B$3),'2. Inputs'!H975*'2. Inputs'!$B$3*52))</f>
        <v/>
      </c>
      <c r="G975" s="63">
        <f>'2. Inputs'!I975+'2. Inputs'!J975</f>
        <v>0</v>
      </c>
      <c r="H975" s="65" t="e">
        <f>IF('2. Inputs'!D975&gt;0,'2. Inputs'!D975,Calculations!G975+Calculations!F975)</f>
        <v>#VALUE!</v>
      </c>
      <c r="I975" s="66">
        <f ca="1">(TODAY()-'2. Inputs'!K975)/365</f>
        <v>124.95616438356164</v>
      </c>
      <c r="J975" s="1" t="str">
        <f>IF(ISBLANK('2. Inputs'!K975),"n/a",IF(I975&lt;=5,"5 or less",IF(AND(I975&gt;5,I975&lt;=10),"&gt; 5 and &lt;= 10",IF(AND(I975&gt;10,I975&lt;=15),"&gt; 10 and &lt;=15",IF(I975&gt;15,"More than 15","")))))</f>
        <v>n/a</v>
      </c>
      <c r="K975" s="68"/>
      <c r="L975" s="68"/>
    </row>
    <row r="976" spans="1:12" x14ac:dyDescent="0.35">
      <c r="A976" s="1">
        <f>'2. Inputs'!A976</f>
        <v>0</v>
      </c>
      <c r="B976" s="1">
        <f>IF('3. Results'!$C$4="Yes",'2. Inputs'!B976,IF(D976="Yes","",'2. Inputs'!B976))</f>
        <v>0</v>
      </c>
      <c r="C976" s="61" t="b">
        <f t="shared" si="15"/>
        <v>0</v>
      </c>
      <c r="D976" s="61">
        <f>'2. Inputs'!L976</f>
        <v>0</v>
      </c>
      <c r="E976" s="67" t="e">
        <f>IF('2. Inputs'!E976="Hourly rate",'2. Inputs'!H976,'2. Inputs'!G976/52/'2. Inputs'!F976)</f>
        <v>#DIV/0!</v>
      </c>
      <c r="F976" s="63" t="str">
        <f>IF(AND('2. Inputs'!G976=0,'2. Inputs'!H976=0),"",IF('2. Inputs'!E976&lt;&gt;"Hourly rate",'2. Inputs'!G976/('2. Inputs'!F976/'2. Inputs'!$B$3),'2. Inputs'!H976*'2. Inputs'!$B$3*52))</f>
        <v/>
      </c>
      <c r="G976" s="63">
        <f>'2. Inputs'!I976+'2. Inputs'!J976</f>
        <v>0</v>
      </c>
      <c r="H976" s="65" t="e">
        <f>IF('2. Inputs'!D976&gt;0,'2. Inputs'!D976,Calculations!G976+Calculations!F976)</f>
        <v>#VALUE!</v>
      </c>
      <c r="I976" s="66">
        <f ca="1">(TODAY()-'2. Inputs'!K976)/365</f>
        <v>124.95616438356164</v>
      </c>
      <c r="J976" s="1" t="str">
        <f>IF(ISBLANK('2. Inputs'!K976),"n/a",IF(I976&lt;=5,"5 or less",IF(AND(I976&gt;5,I976&lt;=10),"&gt; 5 and &lt;= 10",IF(AND(I976&gt;10,I976&lt;=15),"&gt; 10 and &lt;=15",IF(I976&gt;15,"More than 15","")))))</f>
        <v>n/a</v>
      </c>
      <c r="K976" s="68"/>
      <c r="L976" s="68"/>
    </row>
    <row r="977" spans="1:12" x14ac:dyDescent="0.35">
      <c r="A977" s="1">
        <f>'2. Inputs'!A977</f>
        <v>0</v>
      </c>
      <c r="B977" s="1">
        <f>IF('3. Results'!$C$4="Yes",'2. Inputs'!B977,IF(D977="Yes","",'2. Inputs'!B977))</f>
        <v>0</v>
      </c>
      <c r="C977" s="61" t="b">
        <f t="shared" si="15"/>
        <v>0</v>
      </c>
      <c r="D977" s="61">
        <f>'2. Inputs'!L977</f>
        <v>0</v>
      </c>
      <c r="E977" s="67" t="e">
        <f>IF('2. Inputs'!E977="Hourly rate",'2. Inputs'!H977,'2. Inputs'!G977/52/'2. Inputs'!F977)</f>
        <v>#DIV/0!</v>
      </c>
      <c r="F977" s="63" t="str">
        <f>IF(AND('2. Inputs'!G977=0,'2. Inputs'!H977=0),"",IF('2. Inputs'!E977&lt;&gt;"Hourly rate",'2. Inputs'!G977/('2. Inputs'!F977/'2. Inputs'!$B$3),'2. Inputs'!H977*'2. Inputs'!$B$3*52))</f>
        <v/>
      </c>
      <c r="G977" s="63">
        <f>'2. Inputs'!I977+'2. Inputs'!J977</f>
        <v>0</v>
      </c>
      <c r="H977" s="65" t="e">
        <f>IF('2. Inputs'!D977&gt;0,'2. Inputs'!D977,Calculations!G977+Calculations!F977)</f>
        <v>#VALUE!</v>
      </c>
      <c r="I977" s="66">
        <f ca="1">(TODAY()-'2. Inputs'!K977)/365</f>
        <v>124.95616438356164</v>
      </c>
      <c r="J977" s="1" t="str">
        <f>IF(ISBLANK('2. Inputs'!K977),"n/a",IF(I977&lt;=5,"5 or less",IF(AND(I977&gt;5,I977&lt;=10),"&gt; 5 and &lt;= 10",IF(AND(I977&gt;10,I977&lt;=15),"&gt; 10 and &lt;=15",IF(I977&gt;15,"More than 15","")))))</f>
        <v>n/a</v>
      </c>
      <c r="K977" s="68"/>
      <c r="L977" s="68"/>
    </row>
    <row r="978" spans="1:12" x14ac:dyDescent="0.35">
      <c r="A978" s="1">
        <f>'2. Inputs'!A978</f>
        <v>0</v>
      </c>
      <c r="B978" s="1">
        <f>IF('3. Results'!$C$4="Yes",'2. Inputs'!B978,IF(D978="Yes","",'2. Inputs'!B978))</f>
        <v>0</v>
      </c>
      <c r="C978" s="61" t="b">
        <f t="shared" si="15"/>
        <v>0</v>
      </c>
      <c r="D978" s="61">
        <f>'2. Inputs'!L978</f>
        <v>0</v>
      </c>
      <c r="E978" s="67" t="e">
        <f>IF('2. Inputs'!E978="Hourly rate",'2. Inputs'!H978,'2. Inputs'!G978/52/'2. Inputs'!F978)</f>
        <v>#DIV/0!</v>
      </c>
      <c r="F978" s="63" t="str">
        <f>IF(AND('2. Inputs'!G978=0,'2. Inputs'!H978=0),"",IF('2. Inputs'!E978&lt;&gt;"Hourly rate",'2. Inputs'!G978/('2. Inputs'!F978/'2. Inputs'!$B$3),'2. Inputs'!H978*'2. Inputs'!$B$3*52))</f>
        <v/>
      </c>
      <c r="G978" s="63">
        <f>'2. Inputs'!I978+'2. Inputs'!J978</f>
        <v>0</v>
      </c>
      <c r="H978" s="65" t="e">
        <f>IF('2. Inputs'!D978&gt;0,'2. Inputs'!D978,Calculations!G978+Calculations!F978)</f>
        <v>#VALUE!</v>
      </c>
      <c r="I978" s="66">
        <f ca="1">(TODAY()-'2. Inputs'!K978)/365</f>
        <v>124.95616438356164</v>
      </c>
      <c r="J978" s="1" t="str">
        <f>IF(ISBLANK('2. Inputs'!K978),"n/a",IF(I978&lt;=5,"5 or less",IF(AND(I978&gt;5,I978&lt;=10),"&gt; 5 and &lt;= 10",IF(AND(I978&gt;10,I978&lt;=15),"&gt; 10 and &lt;=15",IF(I978&gt;15,"More than 15","")))))</f>
        <v>n/a</v>
      </c>
      <c r="K978" s="68"/>
      <c r="L978" s="68"/>
    </row>
    <row r="979" spans="1:12" x14ac:dyDescent="0.35">
      <c r="A979" s="1">
        <f>'2. Inputs'!A979</f>
        <v>0</v>
      </c>
      <c r="B979" s="1">
        <f>IF('3. Results'!$C$4="Yes",'2. Inputs'!B979,IF(D979="Yes","",'2. Inputs'!B979))</f>
        <v>0</v>
      </c>
      <c r="C979" s="61" t="b">
        <f t="shared" si="15"/>
        <v>0</v>
      </c>
      <c r="D979" s="61">
        <f>'2. Inputs'!L979</f>
        <v>0</v>
      </c>
      <c r="E979" s="67" t="e">
        <f>IF('2. Inputs'!E979="Hourly rate",'2. Inputs'!H979,'2. Inputs'!G979/52/'2. Inputs'!F979)</f>
        <v>#DIV/0!</v>
      </c>
      <c r="F979" s="63" t="str">
        <f>IF(AND('2. Inputs'!G979=0,'2. Inputs'!H979=0),"",IF('2. Inputs'!E979&lt;&gt;"Hourly rate",'2. Inputs'!G979/('2. Inputs'!F979/'2. Inputs'!$B$3),'2. Inputs'!H979*'2. Inputs'!$B$3*52))</f>
        <v/>
      </c>
      <c r="G979" s="63">
        <f>'2. Inputs'!I979+'2. Inputs'!J979</f>
        <v>0</v>
      </c>
      <c r="H979" s="65" t="e">
        <f>IF('2. Inputs'!D979&gt;0,'2. Inputs'!D979,Calculations!G979+Calculations!F979)</f>
        <v>#VALUE!</v>
      </c>
      <c r="I979" s="66">
        <f ca="1">(TODAY()-'2. Inputs'!K979)/365</f>
        <v>124.95616438356164</v>
      </c>
      <c r="J979" s="1" t="str">
        <f>IF(ISBLANK('2. Inputs'!K979),"n/a",IF(I979&lt;=5,"5 or less",IF(AND(I979&gt;5,I979&lt;=10),"&gt; 5 and &lt;= 10",IF(AND(I979&gt;10,I979&lt;=15),"&gt; 10 and &lt;=15",IF(I979&gt;15,"More than 15","")))))</f>
        <v>n/a</v>
      </c>
      <c r="K979" s="68"/>
      <c r="L979" s="68"/>
    </row>
    <row r="980" spans="1:12" x14ac:dyDescent="0.35">
      <c r="A980" s="1">
        <f>'2. Inputs'!A980</f>
        <v>0</v>
      </c>
      <c r="B980" s="1">
        <f>IF('3. Results'!$C$4="Yes",'2. Inputs'!B980,IF(D980="Yes","",'2. Inputs'!B980))</f>
        <v>0</v>
      </c>
      <c r="C980" s="61" t="b">
        <f t="shared" si="15"/>
        <v>0</v>
      </c>
      <c r="D980" s="61">
        <f>'2. Inputs'!L980</f>
        <v>0</v>
      </c>
      <c r="E980" s="67" t="e">
        <f>IF('2. Inputs'!E980="Hourly rate",'2. Inputs'!H980,'2. Inputs'!G980/52/'2. Inputs'!F980)</f>
        <v>#DIV/0!</v>
      </c>
      <c r="F980" s="63" t="str">
        <f>IF(AND('2. Inputs'!G980=0,'2. Inputs'!H980=0),"",IF('2. Inputs'!E980&lt;&gt;"Hourly rate",'2. Inputs'!G980/('2. Inputs'!F980/'2. Inputs'!$B$3),'2. Inputs'!H980*'2. Inputs'!$B$3*52))</f>
        <v/>
      </c>
      <c r="G980" s="63">
        <f>'2. Inputs'!I980+'2. Inputs'!J980</f>
        <v>0</v>
      </c>
      <c r="H980" s="65" t="e">
        <f>IF('2. Inputs'!D980&gt;0,'2. Inputs'!D980,Calculations!G980+Calculations!F980)</f>
        <v>#VALUE!</v>
      </c>
      <c r="I980" s="66">
        <f ca="1">(TODAY()-'2. Inputs'!K980)/365</f>
        <v>124.95616438356164</v>
      </c>
      <c r="J980" s="1" t="str">
        <f>IF(ISBLANK('2. Inputs'!K980),"n/a",IF(I980&lt;=5,"5 or less",IF(AND(I980&gt;5,I980&lt;=10),"&gt; 5 and &lt;= 10",IF(AND(I980&gt;10,I980&lt;=15),"&gt; 10 and &lt;=15",IF(I980&gt;15,"More than 15","")))))</f>
        <v>n/a</v>
      </c>
      <c r="K980" s="68"/>
      <c r="L980" s="68"/>
    </row>
    <row r="981" spans="1:12" x14ac:dyDescent="0.35">
      <c r="A981" s="1">
        <f>'2. Inputs'!A981</f>
        <v>0</v>
      </c>
      <c r="B981" s="1">
        <f>IF('3. Results'!$C$4="Yes",'2. Inputs'!B981,IF(D981="Yes","",'2. Inputs'!B981))</f>
        <v>0</v>
      </c>
      <c r="C981" s="61" t="b">
        <f t="shared" si="15"/>
        <v>0</v>
      </c>
      <c r="D981" s="61">
        <f>'2. Inputs'!L981</f>
        <v>0</v>
      </c>
      <c r="E981" s="67" t="e">
        <f>IF('2. Inputs'!E981="Hourly rate",'2. Inputs'!H981,'2. Inputs'!G981/52/'2. Inputs'!F981)</f>
        <v>#DIV/0!</v>
      </c>
      <c r="F981" s="63" t="str">
        <f>IF(AND('2. Inputs'!G981=0,'2. Inputs'!H981=0),"",IF('2. Inputs'!E981&lt;&gt;"Hourly rate",'2. Inputs'!G981/('2. Inputs'!F981/'2. Inputs'!$B$3),'2. Inputs'!H981*'2. Inputs'!$B$3*52))</f>
        <v/>
      </c>
      <c r="G981" s="63">
        <f>'2. Inputs'!I981+'2. Inputs'!J981</f>
        <v>0</v>
      </c>
      <c r="H981" s="65" t="e">
        <f>IF('2. Inputs'!D981&gt;0,'2. Inputs'!D981,Calculations!G981+Calculations!F981)</f>
        <v>#VALUE!</v>
      </c>
      <c r="I981" s="66">
        <f ca="1">(TODAY()-'2. Inputs'!K981)/365</f>
        <v>124.95616438356164</v>
      </c>
      <c r="J981" s="1" t="str">
        <f>IF(ISBLANK('2. Inputs'!K981),"n/a",IF(I981&lt;=5,"5 or less",IF(AND(I981&gt;5,I981&lt;=10),"&gt; 5 and &lt;= 10",IF(AND(I981&gt;10,I981&lt;=15),"&gt; 10 and &lt;=15",IF(I981&gt;15,"More than 15","")))))</f>
        <v>n/a</v>
      </c>
      <c r="K981" s="68"/>
      <c r="L981" s="68"/>
    </row>
    <row r="982" spans="1:12" x14ac:dyDescent="0.35">
      <c r="A982" s="1">
        <f>'2. Inputs'!A982</f>
        <v>0</v>
      </c>
      <c r="B982" s="1">
        <f>IF('3. Results'!$C$4="Yes",'2. Inputs'!B982,IF(D982="Yes","",'2. Inputs'!B982))</f>
        <v>0</v>
      </c>
      <c r="C982" s="61" t="b">
        <f t="shared" si="15"/>
        <v>0</v>
      </c>
      <c r="D982" s="61">
        <f>'2. Inputs'!L982</f>
        <v>0</v>
      </c>
      <c r="E982" s="67" t="e">
        <f>IF('2. Inputs'!E982="Hourly rate",'2. Inputs'!H982,'2. Inputs'!G982/52/'2. Inputs'!F982)</f>
        <v>#DIV/0!</v>
      </c>
      <c r="F982" s="63" t="str">
        <f>IF(AND('2. Inputs'!G982=0,'2. Inputs'!H982=0),"",IF('2. Inputs'!E982&lt;&gt;"Hourly rate",'2. Inputs'!G982/('2. Inputs'!F982/'2. Inputs'!$B$3),'2. Inputs'!H982*'2. Inputs'!$B$3*52))</f>
        <v/>
      </c>
      <c r="G982" s="63">
        <f>'2. Inputs'!I982+'2. Inputs'!J982</f>
        <v>0</v>
      </c>
      <c r="H982" s="65" t="e">
        <f>IF('2. Inputs'!D982&gt;0,'2. Inputs'!D982,Calculations!G982+Calculations!F982)</f>
        <v>#VALUE!</v>
      </c>
      <c r="I982" s="66">
        <f ca="1">(TODAY()-'2. Inputs'!K982)/365</f>
        <v>124.95616438356164</v>
      </c>
      <c r="J982" s="1" t="str">
        <f>IF(ISBLANK('2. Inputs'!K982),"n/a",IF(I982&lt;=5,"5 or less",IF(AND(I982&gt;5,I982&lt;=10),"&gt; 5 and &lt;= 10",IF(AND(I982&gt;10,I982&lt;=15),"&gt; 10 and &lt;=15",IF(I982&gt;15,"More than 15","")))))</f>
        <v>n/a</v>
      </c>
      <c r="K982" s="68"/>
      <c r="L982" s="68"/>
    </row>
    <row r="983" spans="1:12" x14ac:dyDescent="0.35">
      <c r="A983" s="1">
        <f>'2. Inputs'!A983</f>
        <v>0</v>
      </c>
      <c r="B983" s="1">
        <f>IF('3. Results'!$C$4="Yes",'2. Inputs'!B983,IF(D983="Yes","",'2. Inputs'!B983))</f>
        <v>0</v>
      </c>
      <c r="C983" s="61" t="b">
        <f t="shared" si="15"/>
        <v>0</v>
      </c>
      <c r="D983" s="61">
        <f>'2. Inputs'!L983</f>
        <v>0</v>
      </c>
      <c r="E983" s="67" t="e">
        <f>IF('2. Inputs'!E983="Hourly rate",'2. Inputs'!H983,'2. Inputs'!G983/52/'2. Inputs'!F983)</f>
        <v>#DIV/0!</v>
      </c>
      <c r="F983" s="63" t="str">
        <f>IF(AND('2. Inputs'!G983=0,'2. Inputs'!H983=0),"",IF('2. Inputs'!E983&lt;&gt;"Hourly rate",'2. Inputs'!G983/('2. Inputs'!F983/'2. Inputs'!$B$3),'2. Inputs'!H983*'2. Inputs'!$B$3*52))</f>
        <v/>
      </c>
      <c r="G983" s="63">
        <f>'2. Inputs'!I983+'2. Inputs'!J983</f>
        <v>0</v>
      </c>
      <c r="H983" s="65" t="e">
        <f>IF('2. Inputs'!D983&gt;0,'2. Inputs'!D983,Calculations!G983+Calculations!F983)</f>
        <v>#VALUE!</v>
      </c>
      <c r="I983" s="66">
        <f ca="1">(TODAY()-'2. Inputs'!K983)/365</f>
        <v>124.95616438356164</v>
      </c>
      <c r="J983" s="1" t="str">
        <f>IF(ISBLANK('2. Inputs'!K983),"n/a",IF(I983&lt;=5,"5 or less",IF(AND(I983&gt;5,I983&lt;=10),"&gt; 5 and &lt;= 10",IF(AND(I983&gt;10,I983&lt;=15),"&gt; 10 and &lt;=15",IF(I983&gt;15,"More than 15","")))))</f>
        <v>n/a</v>
      </c>
      <c r="K983" s="68"/>
      <c r="L983" s="68"/>
    </row>
    <row r="984" spans="1:12" x14ac:dyDescent="0.35">
      <c r="A984" s="1">
        <f>'2. Inputs'!A984</f>
        <v>0</v>
      </c>
      <c r="B984" s="1">
        <f>IF('3. Results'!$C$4="Yes",'2. Inputs'!B984,IF(D984="Yes","",'2. Inputs'!B984))</f>
        <v>0</v>
      </c>
      <c r="C984" s="61" t="b">
        <f t="shared" si="15"/>
        <v>0</v>
      </c>
      <c r="D984" s="61">
        <f>'2. Inputs'!L984</f>
        <v>0</v>
      </c>
      <c r="E984" s="67" t="e">
        <f>IF('2. Inputs'!E984="Hourly rate",'2. Inputs'!H984,'2. Inputs'!G984/52/'2. Inputs'!F984)</f>
        <v>#DIV/0!</v>
      </c>
      <c r="F984" s="63" t="str">
        <f>IF(AND('2. Inputs'!G984=0,'2. Inputs'!H984=0),"",IF('2. Inputs'!E984&lt;&gt;"Hourly rate",'2. Inputs'!G984/('2. Inputs'!F984/'2. Inputs'!$B$3),'2. Inputs'!H984*'2. Inputs'!$B$3*52))</f>
        <v/>
      </c>
      <c r="G984" s="63">
        <f>'2. Inputs'!I984+'2. Inputs'!J984</f>
        <v>0</v>
      </c>
      <c r="H984" s="65" t="e">
        <f>IF('2. Inputs'!D984&gt;0,'2. Inputs'!D984,Calculations!G984+Calculations!F984)</f>
        <v>#VALUE!</v>
      </c>
      <c r="I984" s="66">
        <f ca="1">(TODAY()-'2. Inputs'!K984)/365</f>
        <v>124.95616438356164</v>
      </c>
      <c r="J984" s="1" t="str">
        <f>IF(ISBLANK('2. Inputs'!K984),"n/a",IF(I984&lt;=5,"5 or less",IF(AND(I984&gt;5,I984&lt;=10),"&gt; 5 and &lt;= 10",IF(AND(I984&gt;10,I984&lt;=15),"&gt; 10 and &lt;=15",IF(I984&gt;15,"More than 15","")))))</f>
        <v>n/a</v>
      </c>
      <c r="K984" s="68"/>
      <c r="L984" s="68"/>
    </row>
    <row r="985" spans="1:12" x14ac:dyDescent="0.35">
      <c r="A985" s="1">
        <f>'2. Inputs'!A985</f>
        <v>0</v>
      </c>
      <c r="B985" s="1">
        <f>IF('3. Results'!$C$4="Yes",'2. Inputs'!B985,IF(D985="Yes","",'2. Inputs'!B985))</f>
        <v>0</v>
      </c>
      <c r="C985" s="61" t="b">
        <f t="shared" si="15"/>
        <v>0</v>
      </c>
      <c r="D985" s="61">
        <f>'2. Inputs'!L985</f>
        <v>0</v>
      </c>
      <c r="E985" s="67" t="e">
        <f>IF('2. Inputs'!E985="Hourly rate",'2. Inputs'!H985,'2. Inputs'!G985/52/'2. Inputs'!F985)</f>
        <v>#DIV/0!</v>
      </c>
      <c r="F985" s="63" t="str">
        <f>IF(AND('2. Inputs'!G985=0,'2. Inputs'!H985=0),"",IF('2. Inputs'!E985&lt;&gt;"Hourly rate",'2. Inputs'!G985/('2. Inputs'!F985/'2. Inputs'!$B$3),'2. Inputs'!H985*'2. Inputs'!$B$3*52))</f>
        <v/>
      </c>
      <c r="G985" s="63">
        <f>'2. Inputs'!I985+'2. Inputs'!J985</f>
        <v>0</v>
      </c>
      <c r="H985" s="65" t="e">
        <f>IF('2. Inputs'!D985&gt;0,'2. Inputs'!D985,Calculations!G985+Calculations!F985)</f>
        <v>#VALUE!</v>
      </c>
      <c r="I985" s="66">
        <f ca="1">(TODAY()-'2. Inputs'!K985)/365</f>
        <v>124.95616438356164</v>
      </c>
      <c r="J985" s="1" t="str">
        <f>IF(ISBLANK('2. Inputs'!K985),"n/a",IF(I985&lt;=5,"5 or less",IF(AND(I985&gt;5,I985&lt;=10),"&gt; 5 and &lt;= 10",IF(AND(I985&gt;10,I985&lt;=15),"&gt; 10 and &lt;=15",IF(I985&gt;15,"More than 15","")))))</f>
        <v>n/a</v>
      </c>
      <c r="K985" s="68"/>
      <c r="L985" s="68"/>
    </row>
    <row r="986" spans="1:12" x14ac:dyDescent="0.35">
      <c r="A986" s="1">
        <f>'2. Inputs'!A986</f>
        <v>0</v>
      </c>
      <c r="B986" s="1">
        <f>IF('3. Results'!$C$4="Yes",'2. Inputs'!B986,IF(D986="Yes","",'2. Inputs'!B986))</f>
        <v>0</v>
      </c>
      <c r="C986" s="61" t="b">
        <f t="shared" si="15"/>
        <v>0</v>
      </c>
      <c r="D986" s="61">
        <f>'2. Inputs'!L986</f>
        <v>0</v>
      </c>
      <c r="E986" s="67" t="e">
        <f>IF('2. Inputs'!E986="Hourly rate",'2. Inputs'!H986,'2. Inputs'!G986/52/'2. Inputs'!F986)</f>
        <v>#DIV/0!</v>
      </c>
      <c r="F986" s="63" t="str">
        <f>IF(AND('2. Inputs'!G986=0,'2. Inputs'!H986=0),"",IF('2. Inputs'!E986&lt;&gt;"Hourly rate",'2. Inputs'!G986/('2. Inputs'!F986/'2. Inputs'!$B$3),'2. Inputs'!H986*'2. Inputs'!$B$3*52))</f>
        <v/>
      </c>
      <c r="G986" s="63">
        <f>'2. Inputs'!I986+'2. Inputs'!J986</f>
        <v>0</v>
      </c>
      <c r="H986" s="65" t="e">
        <f>IF('2. Inputs'!D986&gt;0,'2. Inputs'!D986,Calculations!G986+Calculations!F986)</f>
        <v>#VALUE!</v>
      </c>
      <c r="I986" s="66">
        <f ca="1">(TODAY()-'2. Inputs'!K986)/365</f>
        <v>124.95616438356164</v>
      </c>
      <c r="J986" s="1" t="str">
        <f>IF(ISBLANK('2. Inputs'!K986),"n/a",IF(I986&lt;=5,"5 or less",IF(AND(I986&gt;5,I986&lt;=10),"&gt; 5 and &lt;= 10",IF(AND(I986&gt;10,I986&lt;=15),"&gt; 10 and &lt;=15",IF(I986&gt;15,"More than 15","")))))</f>
        <v>n/a</v>
      </c>
      <c r="K986" s="68"/>
      <c r="L986" s="68"/>
    </row>
    <row r="987" spans="1:12" x14ac:dyDescent="0.35">
      <c r="A987" s="1">
        <f>'2. Inputs'!A987</f>
        <v>0</v>
      </c>
      <c r="B987" s="1">
        <f>IF('3. Results'!$C$4="Yes",'2. Inputs'!B987,IF(D987="Yes","",'2. Inputs'!B987))</f>
        <v>0</v>
      </c>
      <c r="C987" s="61" t="b">
        <f t="shared" si="15"/>
        <v>0</v>
      </c>
      <c r="D987" s="61">
        <f>'2. Inputs'!L987</f>
        <v>0</v>
      </c>
      <c r="E987" s="67" t="e">
        <f>IF('2. Inputs'!E987="Hourly rate",'2. Inputs'!H987,'2. Inputs'!G987/52/'2. Inputs'!F987)</f>
        <v>#DIV/0!</v>
      </c>
      <c r="F987" s="63" t="str">
        <f>IF(AND('2. Inputs'!G987=0,'2. Inputs'!H987=0),"",IF('2. Inputs'!E987&lt;&gt;"Hourly rate",'2. Inputs'!G987/('2. Inputs'!F987/'2. Inputs'!$B$3),'2. Inputs'!H987*'2. Inputs'!$B$3*52))</f>
        <v/>
      </c>
      <c r="G987" s="63">
        <f>'2. Inputs'!I987+'2. Inputs'!J987</f>
        <v>0</v>
      </c>
      <c r="H987" s="65" t="e">
        <f>IF('2. Inputs'!D987&gt;0,'2. Inputs'!D987,Calculations!G987+Calculations!F987)</f>
        <v>#VALUE!</v>
      </c>
      <c r="I987" s="66">
        <f ca="1">(TODAY()-'2. Inputs'!K987)/365</f>
        <v>124.95616438356164</v>
      </c>
      <c r="J987" s="1" t="str">
        <f>IF(ISBLANK('2. Inputs'!K987),"n/a",IF(I987&lt;=5,"5 or less",IF(AND(I987&gt;5,I987&lt;=10),"&gt; 5 and &lt;= 10",IF(AND(I987&gt;10,I987&lt;=15),"&gt; 10 and &lt;=15",IF(I987&gt;15,"More than 15","")))))</f>
        <v>n/a</v>
      </c>
      <c r="K987" s="68"/>
      <c r="L987" s="68"/>
    </row>
    <row r="988" spans="1:12" x14ac:dyDescent="0.35">
      <c r="A988" s="1">
        <f>'2. Inputs'!A988</f>
        <v>0</v>
      </c>
      <c r="B988" s="1">
        <f>IF('3. Results'!$C$4="Yes",'2. Inputs'!B988,IF(D988="Yes","",'2. Inputs'!B988))</f>
        <v>0</v>
      </c>
      <c r="C988" s="61" t="b">
        <f t="shared" si="15"/>
        <v>0</v>
      </c>
      <c r="D988" s="61">
        <f>'2. Inputs'!L988</f>
        <v>0</v>
      </c>
      <c r="E988" s="67" t="e">
        <f>IF('2. Inputs'!E988="Hourly rate",'2. Inputs'!H988,'2. Inputs'!G988/52/'2. Inputs'!F988)</f>
        <v>#DIV/0!</v>
      </c>
      <c r="F988" s="63" t="str">
        <f>IF(AND('2. Inputs'!G988=0,'2. Inputs'!H988=0),"",IF('2. Inputs'!E988&lt;&gt;"Hourly rate",'2. Inputs'!G988/('2. Inputs'!F988/'2. Inputs'!$B$3),'2. Inputs'!H988*'2. Inputs'!$B$3*52))</f>
        <v/>
      </c>
      <c r="G988" s="63">
        <f>'2. Inputs'!I988+'2. Inputs'!J988</f>
        <v>0</v>
      </c>
      <c r="H988" s="65" t="e">
        <f>IF('2. Inputs'!D988&gt;0,'2. Inputs'!D988,Calculations!G988+Calculations!F988)</f>
        <v>#VALUE!</v>
      </c>
      <c r="I988" s="66">
        <f ca="1">(TODAY()-'2. Inputs'!K988)/365</f>
        <v>124.95616438356164</v>
      </c>
      <c r="J988" s="1" t="str">
        <f>IF(ISBLANK('2. Inputs'!K988),"n/a",IF(I988&lt;=5,"5 or less",IF(AND(I988&gt;5,I988&lt;=10),"&gt; 5 and &lt;= 10",IF(AND(I988&gt;10,I988&lt;=15),"&gt; 10 and &lt;=15",IF(I988&gt;15,"More than 15","")))))</f>
        <v>n/a</v>
      </c>
      <c r="K988" s="68"/>
      <c r="L988" s="68"/>
    </row>
    <row r="989" spans="1:12" x14ac:dyDescent="0.35">
      <c r="A989" s="1">
        <f>'2. Inputs'!A989</f>
        <v>0</v>
      </c>
      <c r="B989" s="1">
        <f>IF('3. Results'!$C$4="Yes",'2. Inputs'!B989,IF(D989="Yes","",'2. Inputs'!B989))</f>
        <v>0</v>
      </c>
      <c r="C989" s="61" t="b">
        <f t="shared" si="15"/>
        <v>0</v>
      </c>
      <c r="D989" s="61">
        <f>'2. Inputs'!L989</f>
        <v>0</v>
      </c>
      <c r="E989" s="67" t="e">
        <f>IF('2. Inputs'!E989="Hourly rate",'2. Inputs'!H989,'2. Inputs'!G989/52/'2. Inputs'!F989)</f>
        <v>#DIV/0!</v>
      </c>
      <c r="F989" s="63" t="str">
        <f>IF(AND('2. Inputs'!G989=0,'2. Inputs'!H989=0),"",IF('2. Inputs'!E989&lt;&gt;"Hourly rate",'2. Inputs'!G989/('2. Inputs'!F989/'2. Inputs'!$B$3),'2. Inputs'!H989*'2. Inputs'!$B$3*52))</f>
        <v/>
      </c>
      <c r="G989" s="63">
        <f>'2. Inputs'!I989+'2. Inputs'!J989</f>
        <v>0</v>
      </c>
      <c r="H989" s="65" t="e">
        <f>IF('2. Inputs'!D989&gt;0,'2. Inputs'!D989,Calculations!G989+Calculations!F989)</f>
        <v>#VALUE!</v>
      </c>
      <c r="I989" s="66">
        <f ca="1">(TODAY()-'2. Inputs'!K989)/365</f>
        <v>124.95616438356164</v>
      </c>
      <c r="J989" s="1" t="str">
        <f>IF(ISBLANK('2. Inputs'!K989),"n/a",IF(I989&lt;=5,"5 or less",IF(AND(I989&gt;5,I989&lt;=10),"&gt; 5 and &lt;= 10",IF(AND(I989&gt;10,I989&lt;=15),"&gt; 10 and &lt;=15",IF(I989&gt;15,"More than 15","")))))</f>
        <v>n/a</v>
      </c>
      <c r="K989" s="68"/>
      <c r="L989" s="68"/>
    </row>
    <row r="990" spans="1:12" x14ac:dyDescent="0.35">
      <c r="A990" s="1">
        <f>'2. Inputs'!A990</f>
        <v>0</v>
      </c>
      <c r="B990" s="1">
        <f>IF('3. Results'!$C$4="Yes",'2. Inputs'!B990,IF(D990="Yes","",'2. Inputs'!B990))</f>
        <v>0</v>
      </c>
      <c r="C990" s="61" t="b">
        <f t="shared" si="15"/>
        <v>0</v>
      </c>
      <c r="D990" s="61">
        <f>'2. Inputs'!L990</f>
        <v>0</v>
      </c>
      <c r="E990" s="67" t="e">
        <f>IF('2. Inputs'!E990="Hourly rate",'2. Inputs'!H990,'2. Inputs'!G990/52/'2. Inputs'!F990)</f>
        <v>#DIV/0!</v>
      </c>
      <c r="F990" s="63" t="str">
        <f>IF(AND('2. Inputs'!G990=0,'2. Inputs'!H990=0),"",IF('2. Inputs'!E990&lt;&gt;"Hourly rate",'2. Inputs'!G990/('2. Inputs'!F990/'2. Inputs'!$B$3),'2. Inputs'!H990*'2. Inputs'!$B$3*52))</f>
        <v/>
      </c>
      <c r="G990" s="63">
        <f>'2. Inputs'!I990+'2. Inputs'!J990</f>
        <v>0</v>
      </c>
      <c r="H990" s="65" t="e">
        <f>IF('2. Inputs'!D990&gt;0,'2. Inputs'!D990,Calculations!G990+Calculations!F990)</f>
        <v>#VALUE!</v>
      </c>
      <c r="I990" s="66">
        <f ca="1">(TODAY()-'2. Inputs'!K990)/365</f>
        <v>124.95616438356164</v>
      </c>
      <c r="J990" s="1" t="str">
        <f>IF(ISBLANK('2. Inputs'!K990),"n/a",IF(I990&lt;=5,"5 or less",IF(AND(I990&gt;5,I990&lt;=10),"&gt; 5 and &lt;= 10",IF(AND(I990&gt;10,I990&lt;=15),"&gt; 10 and &lt;=15",IF(I990&gt;15,"More than 15","")))))</f>
        <v>n/a</v>
      </c>
      <c r="K990" s="68"/>
      <c r="L990" s="68"/>
    </row>
    <row r="991" spans="1:12" x14ac:dyDescent="0.35">
      <c r="A991" s="1">
        <f>'2. Inputs'!A991</f>
        <v>0</v>
      </c>
      <c r="B991" s="1">
        <f>IF('3. Results'!$C$4="Yes",'2. Inputs'!B991,IF(D991="Yes","",'2. Inputs'!B991))</f>
        <v>0</v>
      </c>
      <c r="C991" s="61" t="b">
        <f t="shared" si="15"/>
        <v>0</v>
      </c>
      <c r="D991" s="61">
        <f>'2. Inputs'!L991</f>
        <v>0</v>
      </c>
      <c r="E991" s="67" t="e">
        <f>IF('2. Inputs'!E991="Hourly rate",'2. Inputs'!H991,'2. Inputs'!G991/52/'2. Inputs'!F991)</f>
        <v>#DIV/0!</v>
      </c>
      <c r="F991" s="63" t="str">
        <f>IF(AND('2. Inputs'!G991=0,'2. Inputs'!H991=0),"",IF('2. Inputs'!E991&lt;&gt;"Hourly rate",'2. Inputs'!G991/('2. Inputs'!F991/'2. Inputs'!$B$3),'2. Inputs'!H991*'2. Inputs'!$B$3*52))</f>
        <v/>
      </c>
      <c r="G991" s="63">
        <f>'2. Inputs'!I991+'2. Inputs'!J991</f>
        <v>0</v>
      </c>
      <c r="H991" s="65" t="e">
        <f>IF('2. Inputs'!D991&gt;0,'2. Inputs'!D991,Calculations!G991+Calculations!F991)</f>
        <v>#VALUE!</v>
      </c>
      <c r="I991" s="66">
        <f ca="1">(TODAY()-'2. Inputs'!K991)/365</f>
        <v>124.95616438356164</v>
      </c>
      <c r="J991" s="1" t="str">
        <f>IF(ISBLANK('2. Inputs'!K991),"n/a",IF(I991&lt;=5,"5 or less",IF(AND(I991&gt;5,I991&lt;=10),"&gt; 5 and &lt;= 10",IF(AND(I991&gt;10,I991&lt;=15),"&gt; 10 and &lt;=15",IF(I991&gt;15,"More than 15","")))))</f>
        <v>n/a</v>
      </c>
      <c r="K991" s="68"/>
      <c r="L991" s="68"/>
    </row>
    <row r="992" spans="1:12" x14ac:dyDescent="0.35">
      <c r="A992" s="1">
        <f>'2. Inputs'!A992</f>
        <v>0</v>
      </c>
      <c r="B992" s="1">
        <f>IF('3. Results'!$C$4="Yes",'2. Inputs'!B992,IF(D992="Yes","",'2. Inputs'!B992))</f>
        <v>0</v>
      </c>
      <c r="C992" s="61" t="b">
        <f t="shared" si="15"/>
        <v>0</v>
      </c>
      <c r="D992" s="61">
        <f>'2. Inputs'!L992</f>
        <v>0</v>
      </c>
      <c r="E992" s="67" t="e">
        <f>IF('2. Inputs'!E992="Hourly rate",'2. Inputs'!H992,'2. Inputs'!G992/52/'2. Inputs'!F992)</f>
        <v>#DIV/0!</v>
      </c>
      <c r="F992" s="63" t="str">
        <f>IF(AND('2. Inputs'!G992=0,'2. Inputs'!H992=0),"",IF('2. Inputs'!E992&lt;&gt;"Hourly rate",'2. Inputs'!G992/('2. Inputs'!F992/'2. Inputs'!$B$3),'2. Inputs'!H992*'2. Inputs'!$B$3*52))</f>
        <v/>
      </c>
      <c r="G992" s="63">
        <f>'2. Inputs'!I992+'2. Inputs'!J992</f>
        <v>0</v>
      </c>
      <c r="H992" s="65" t="e">
        <f>IF('2. Inputs'!D992&gt;0,'2. Inputs'!D992,Calculations!G992+Calculations!F992)</f>
        <v>#VALUE!</v>
      </c>
      <c r="I992" s="66">
        <f ca="1">(TODAY()-'2. Inputs'!K992)/365</f>
        <v>124.95616438356164</v>
      </c>
      <c r="J992" s="1" t="str">
        <f>IF(ISBLANK('2. Inputs'!K992),"n/a",IF(I992&lt;=5,"5 or less",IF(AND(I992&gt;5,I992&lt;=10),"&gt; 5 and &lt;= 10",IF(AND(I992&gt;10,I992&lt;=15),"&gt; 10 and &lt;=15",IF(I992&gt;15,"More than 15","")))))</f>
        <v>n/a</v>
      </c>
      <c r="K992" s="68"/>
      <c r="L992" s="68"/>
    </row>
    <row r="993" spans="1:12" x14ac:dyDescent="0.35">
      <c r="A993" s="1">
        <f>'2. Inputs'!A993</f>
        <v>0</v>
      </c>
      <c r="B993" s="1">
        <f>IF('3. Results'!$C$4="Yes",'2. Inputs'!B993,IF(D993="Yes","",'2. Inputs'!B993))</f>
        <v>0</v>
      </c>
      <c r="C993" s="61" t="b">
        <f t="shared" si="15"/>
        <v>0</v>
      </c>
      <c r="D993" s="61">
        <f>'2. Inputs'!L993</f>
        <v>0</v>
      </c>
      <c r="E993" s="67" t="e">
        <f>IF('2. Inputs'!E993="Hourly rate",'2. Inputs'!H993,'2. Inputs'!G993/52/'2. Inputs'!F993)</f>
        <v>#DIV/0!</v>
      </c>
      <c r="F993" s="63" t="str">
        <f>IF(AND('2. Inputs'!G993=0,'2. Inputs'!H993=0),"",IF('2. Inputs'!E993&lt;&gt;"Hourly rate",'2. Inputs'!G993/('2. Inputs'!F993/'2. Inputs'!$B$3),'2. Inputs'!H993*'2. Inputs'!$B$3*52))</f>
        <v/>
      </c>
      <c r="G993" s="63">
        <f>'2. Inputs'!I993+'2. Inputs'!J993</f>
        <v>0</v>
      </c>
      <c r="H993" s="65" t="e">
        <f>IF('2. Inputs'!D993&gt;0,'2. Inputs'!D993,Calculations!G993+Calculations!F993)</f>
        <v>#VALUE!</v>
      </c>
      <c r="I993" s="66">
        <f ca="1">(TODAY()-'2. Inputs'!K993)/365</f>
        <v>124.95616438356164</v>
      </c>
      <c r="J993" s="1" t="str">
        <f>IF(ISBLANK('2. Inputs'!K993),"n/a",IF(I993&lt;=5,"5 or less",IF(AND(I993&gt;5,I993&lt;=10),"&gt; 5 and &lt;= 10",IF(AND(I993&gt;10,I993&lt;=15),"&gt; 10 and &lt;=15",IF(I993&gt;15,"More than 15","")))))</f>
        <v>n/a</v>
      </c>
      <c r="K993" s="68"/>
      <c r="L993" s="68"/>
    </row>
    <row r="994" spans="1:12" x14ac:dyDescent="0.35">
      <c r="A994" s="1">
        <f>'2. Inputs'!A994</f>
        <v>0</v>
      </c>
      <c r="B994" s="1">
        <f>IF('3. Results'!$C$4="Yes",'2. Inputs'!B994,IF(D994="Yes","",'2. Inputs'!B994))</f>
        <v>0</v>
      </c>
      <c r="C994" s="61" t="b">
        <f t="shared" si="15"/>
        <v>0</v>
      </c>
      <c r="D994" s="61">
        <f>'2. Inputs'!L994</f>
        <v>0</v>
      </c>
      <c r="E994" s="67" t="e">
        <f>IF('2. Inputs'!E994="Hourly rate",'2. Inputs'!H994,'2. Inputs'!G994/52/'2. Inputs'!F994)</f>
        <v>#DIV/0!</v>
      </c>
      <c r="F994" s="63" t="str">
        <f>IF(AND('2. Inputs'!G994=0,'2. Inputs'!H994=0),"",IF('2. Inputs'!E994&lt;&gt;"Hourly rate",'2. Inputs'!G994/('2. Inputs'!F994/'2. Inputs'!$B$3),'2. Inputs'!H994*'2. Inputs'!$B$3*52))</f>
        <v/>
      </c>
      <c r="G994" s="63">
        <f>'2. Inputs'!I994+'2. Inputs'!J994</f>
        <v>0</v>
      </c>
      <c r="H994" s="65" t="e">
        <f>IF('2. Inputs'!D994&gt;0,'2. Inputs'!D994,Calculations!G994+Calculations!F994)</f>
        <v>#VALUE!</v>
      </c>
      <c r="I994" s="66">
        <f ca="1">(TODAY()-'2. Inputs'!K994)/365</f>
        <v>124.95616438356164</v>
      </c>
      <c r="J994" s="1" t="str">
        <f>IF(ISBLANK('2. Inputs'!K994),"n/a",IF(I994&lt;=5,"5 or less",IF(AND(I994&gt;5,I994&lt;=10),"&gt; 5 and &lt;= 10",IF(AND(I994&gt;10,I994&lt;=15),"&gt; 10 and &lt;=15",IF(I994&gt;15,"More than 15","")))))</f>
        <v>n/a</v>
      </c>
      <c r="K994" s="68"/>
      <c r="L994" s="68"/>
    </row>
    <row r="995" spans="1:12" x14ac:dyDescent="0.35">
      <c r="A995" s="1">
        <f>'2. Inputs'!A995</f>
        <v>0</v>
      </c>
      <c r="B995" s="1">
        <f>IF('3. Results'!$C$4="Yes",'2. Inputs'!B995,IF(D995="Yes","",'2. Inputs'!B995))</f>
        <v>0</v>
      </c>
      <c r="C995" s="61" t="b">
        <f t="shared" si="15"/>
        <v>0</v>
      </c>
      <c r="D995" s="61">
        <f>'2. Inputs'!L995</f>
        <v>0</v>
      </c>
      <c r="E995" s="67" t="e">
        <f>IF('2. Inputs'!E995="Hourly rate",'2. Inputs'!H995,'2. Inputs'!G995/52/'2. Inputs'!F995)</f>
        <v>#DIV/0!</v>
      </c>
      <c r="F995" s="63" t="str">
        <f>IF(AND('2. Inputs'!G995=0,'2. Inputs'!H995=0),"",IF('2. Inputs'!E995&lt;&gt;"Hourly rate",'2. Inputs'!G995/('2. Inputs'!F995/'2. Inputs'!$B$3),'2. Inputs'!H995*'2. Inputs'!$B$3*52))</f>
        <v/>
      </c>
      <c r="G995" s="63">
        <f>'2. Inputs'!I995+'2. Inputs'!J995</f>
        <v>0</v>
      </c>
      <c r="H995" s="65" t="e">
        <f>IF('2. Inputs'!D995&gt;0,'2. Inputs'!D995,Calculations!G995+Calculations!F995)</f>
        <v>#VALUE!</v>
      </c>
      <c r="I995" s="66">
        <f ca="1">(TODAY()-'2. Inputs'!K995)/365</f>
        <v>124.95616438356164</v>
      </c>
      <c r="J995" s="1" t="str">
        <f>IF(ISBLANK('2. Inputs'!K995),"n/a",IF(I995&lt;=5,"5 or less",IF(AND(I995&gt;5,I995&lt;=10),"&gt; 5 and &lt;= 10",IF(AND(I995&gt;10,I995&lt;=15),"&gt; 10 and &lt;=15",IF(I995&gt;15,"More than 15","")))))</f>
        <v>n/a</v>
      </c>
      <c r="K995" s="68"/>
      <c r="L995" s="68"/>
    </row>
    <row r="996" spans="1:12" x14ac:dyDescent="0.35">
      <c r="A996" s="1">
        <f>'2. Inputs'!A996</f>
        <v>0</v>
      </c>
      <c r="B996" s="1">
        <f>IF('3. Results'!$C$4="Yes",'2. Inputs'!B996,IF(D996="Yes","",'2. Inputs'!B996))</f>
        <v>0</v>
      </c>
      <c r="C996" s="61" t="b">
        <f t="shared" si="15"/>
        <v>0</v>
      </c>
      <c r="D996" s="61">
        <f>'2. Inputs'!L996</f>
        <v>0</v>
      </c>
      <c r="E996" s="67" t="e">
        <f>IF('2. Inputs'!E996="Hourly rate",'2. Inputs'!H996,'2. Inputs'!G996/52/'2. Inputs'!F996)</f>
        <v>#DIV/0!</v>
      </c>
      <c r="F996" s="63" t="str">
        <f>IF(AND('2. Inputs'!G996=0,'2. Inputs'!H996=0),"",IF('2. Inputs'!E996&lt;&gt;"Hourly rate",'2. Inputs'!G996/('2. Inputs'!F996/'2. Inputs'!$B$3),'2. Inputs'!H996*'2. Inputs'!$B$3*52))</f>
        <v/>
      </c>
      <c r="G996" s="63">
        <f>'2. Inputs'!I996+'2. Inputs'!J996</f>
        <v>0</v>
      </c>
      <c r="H996" s="65" t="e">
        <f>IF('2. Inputs'!D996&gt;0,'2. Inputs'!D996,Calculations!G996+Calculations!F996)</f>
        <v>#VALUE!</v>
      </c>
      <c r="I996" s="66">
        <f ca="1">(TODAY()-'2. Inputs'!K996)/365</f>
        <v>124.95616438356164</v>
      </c>
      <c r="J996" s="1" t="str">
        <f>IF(ISBLANK('2. Inputs'!K996),"n/a",IF(I996&lt;=5,"5 or less",IF(AND(I996&gt;5,I996&lt;=10),"&gt; 5 and &lt;= 10",IF(AND(I996&gt;10,I996&lt;=15),"&gt; 10 and &lt;=15",IF(I996&gt;15,"More than 15","")))))</f>
        <v>n/a</v>
      </c>
      <c r="K996" s="68"/>
      <c r="L996" s="68"/>
    </row>
    <row r="997" spans="1:12" x14ac:dyDescent="0.35">
      <c r="A997" s="1">
        <f>'2. Inputs'!A997</f>
        <v>0</v>
      </c>
      <c r="B997" s="1">
        <f>IF('3. Results'!$C$4="Yes",'2. Inputs'!B997,IF(D997="Yes","",'2. Inputs'!B997))</f>
        <v>0</v>
      </c>
      <c r="C997" s="61" t="b">
        <f t="shared" si="15"/>
        <v>0</v>
      </c>
      <c r="D997" s="61">
        <f>'2. Inputs'!L997</f>
        <v>0</v>
      </c>
      <c r="E997" s="67" t="e">
        <f>IF('2. Inputs'!E997="Hourly rate",'2. Inputs'!H997,'2. Inputs'!G997/52/'2. Inputs'!F997)</f>
        <v>#DIV/0!</v>
      </c>
      <c r="F997" s="63" t="str">
        <f>IF(AND('2. Inputs'!G997=0,'2. Inputs'!H997=0),"",IF('2. Inputs'!E997&lt;&gt;"Hourly rate",'2. Inputs'!G997/('2. Inputs'!F997/'2. Inputs'!$B$3),'2. Inputs'!H997*'2. Inputs'!$B$3*52))</f>
        <v/>
      </c>
      <c r="G997" s="63">
        <f>'2. Inputs'!I997+'2. Inputs'!J997</f>
        <v>0</v>
      </c>
      <c r="H997" s="65" t="e">
        <f>IF('2. Inputs'!D997&gt;0,'2. Inputs'!D997,Calculations!G997+Calculations!F997)</f>
        <v>#VALUE!</v>
      </c>
      <c r="I997" s="66">
        <f ca="1">(TODAY()-'2. Inputs'!K997)/365</f>
        <v>124.95616438356164</v>
      </c>
      <c r="J997" s="1" t="str">
        <f>IF(ISBLANK('2. Inputs'!K997),"n/a",IF(I997&lt;=5,"5 or less",IF(AND(I997&gt;5,I997&lt;=10),"&gt; 5 and &lt;= 10",IF(AND(I997&gt;10,I997&lt;=15),"&gt; 10 and &lt;=15",IF(I997&gt;15,"More than 15","")))))</f>
        <v>n/a</v>
      </c>
      <c r="K997" s="68"/>
      <c r="L997" s="68"/>
    </row>
    <row r="998" spans="1:12" x14ac:dyDescent="0.35">
      <c r="A998" s="1">
        <f>'2. Inputs'!A998</f>
        <v>0</v>
      </c>
      <c r="B998" s="1">
        <f>IF('3. Results'!$C$4="Yes",'2. Inputs'!B998,IF(D998="Yes","",'2. Inputs'!B998))</f>
        <v>0</v>
      </c>
      <c r="C998" s="61" t="b">
        <f t="shared" si="15"/>
        <v>0</v>
      </c>
      <c r="D998" s="61">
        <f>'2. Inputs'!L998</f>
        <v>0</v>
      </c>
      <c r="E998" s="67" t="e">
        <f>IF('2. Inputs'!E998="Hourly rate",'2. Inputs'!H998,'2. Inputs'!G998/52/'2. Inputs'!F998)</f>
        <v>#DIV/0!</v>
      </c>
      <c r="F998" s="63" t="str">
        <f>IF(AND('2. Inputs'!G998=0,'2. Inputs'!H998=0),"",IF('2. Inputs'!E998&lt;&gt;"Hourly rate",'2. Inputs'!G998/('2. Inputs'!F998/'2. Inputs'!$B$3),'2. Inputs'!H998*'2. Inputs'!$B$3*52))</f>
        <v/>
      </c>
      <c r="G998" s="63">
        <f>'2. Inputs'!I998+'2. Inputs'!J998</f>
        <v>0</v>
      </c>
      <c r="H998" s="65" t="e">
        <f>IF('2. Inputs'!D998&gt;0,'2. Inputs'!D998,Calculations!G998+Calculations!F998)</f>
        <v>#VALUE!</v>
      </c>
      <c r="I998" s="66">
        <f ca="1">(TODAY()-'2. Inputs'!K998)/365</f>
        <v>124.95616438356164</v>
      </c>
      <c r="J998" s="1" t="str">
        <f>IF(ISBLANK('2. Inputs'!K998),"n/a",IF(I998&lt;=5,"5 or less",IF(AND(I998&gt;5,I998&lt;=10),"&gt; 5 and &lt;= 10",IF(AND(I998&gt;10,I998&lt;=15),"&gt; 10 and &lt;=15",IF(I998&gt;15,"More than 15","")))))</f>
        <v>n/a</v>
      </c>
      <c r="K998" s="68"/>
      <c r="L998" s="68"/>
    </row>
    <row r="999" spans="1:12" x14ac:dyDescent="0.35">
      <c r="A999" s="1">
        <f>'2. Inputs'!A999</f>
        <v>0</v>
      </c>
      <c r="B999" s="1">
        <f>IF('3. Results'!$C$4="Yes",'2. Inputs'!B999,IF(D999="Yes","",'2. Inputs'!B999))</f>
        <v>0</v>
      </c>
      <c r="C999" s="61" t="b">
        <f t="shared" si="15"/>
        <v>0</v>
      </c>
      <c r="D999" s="61">
        <f>'2. Inputs'!L999</f>
        <v>0</v>
      </c>
      <c r="E999" s="67" t="e">
        <f>IF('2. Inputs'!E999="Hourly rate",'2. Inputs'!H999,'2. Inputs'!G999/52/'2. Inputs'!F999)</f>
        <v>#DIV/0!</v>
      </c>
      <c r="F999" s="63" t="str">
        <f>IF(AND('2. Inputs'!G999=0,'2. Inputs'!H999=0),"",IF('2. Inputs'!E999&lt;&gt;"Hourly rate",'2. Inputs'!G999/('2. Inputs'!F999/'2. Inputs'!$B$3),'2. Inputs'!H999*'2. Inputs'!$B$3*52))</f>
        <v/>
      </c>
      <c r="G999" s="63">
        <f>'2. Inputs'!I999+'2. Inputs'!J999</f>
        <v>0</v>
      </c>
      <c r="H999" s="65" t="e">
        <f>IF('2. Inputs'!D999&gt;0,'2. Inputs'!D999,Calculations!G999+Calculations!F999)</f>
        <v>#VALUE!</v>
      </c>
      <c r="I999" s="66">
        <f ca="1">(TODAY()-'2. Inputs'!K999)/365</f>
        <v>124.95616438356164</v>
      </c>
      <c r="J999" s="1" t="str">
        <f>IF(ISBLANK('2. Inputs'!K999),"n/a",IF(I999&lt;=5,"5 or less",IF(AND(I999&gt;5,I999&lt;=10),"&gt; 5 and &lt;= 10",IF(AND(I999&gt;10,I999&lt;=15),"&gt; 10 and &lt;=15",IF(I999&gt;15,"More than 15","")))))</f>
        <v>n/a</v>
      </c>
      <c r="K999" s="68"/>
      <c r="L999" s="68"/>
    </row>
    <row r="1000" spans="1:12" x14ac:dyDescent="0.35">
      <c r="A1000" s="1">
        <f>'2. Inputs'!A1000</f>
        <v>0</v>
      </c>
      <c r="B1000" s="1">
        <f>IF('3. Results'!$C$4="Yes",'2. Inputs'!B1000,IF(D1000="Yes","",'2. Inputs'!B1000))</f>
        <v>0</v>
      </c>
      <c r="C1000" s="61" t="b">
        <f t="shared" si="15"/>
        <v>0</v>
      </c>
      <c r="D1000" s="61">
        <f>'2. Inputs'!L1000</f>
        <v>0</v>
      </c>
      <c r="E1000" s="67" t="e">
        <f>IF('2. Inputs'!E1000="Hourly rate",'2. Inputs'!H1000,'2. Inputs'!G1000/52/'2. Inputs'!F1000)</f>
        <v>#DIV/0!</v>
      </c>
      <c r="F1000" s="63" t="str">
        <f>IF(AND('2. Inputs'!G1000=0,'2. Inputs'!H1000=0),"",IF('2. Inputs'!E1000&lt;&gt;"Hourly rate",'2. Inputs'!G1000/('2. Inputs'!F1000/'2. Inputs'!$B$3),'2. Inputs'!H1000*'2. Inputs'!$B$3*52))</f>
        <v/>
      </c>
      <c r="G1000" s="63">
        <f>'2. Inputs'!I1000+'2. Inputs'!J1000</f>
        <v>0</v>
      </c>
      <c r="H1000" s="65" t="e">
        <f>IF('2. Inputs'!D1000&gt;0,'2. Inputs'!D1000,Calculations!G1000+Calculations!F1000)</f>
        <v>#VALUE!</v>
      </c>
      <c r="I1000" s="66">
        <f ca="1">(TODAY()-'2. Inputs'!K1000)/365</f>
        <v>124.95616438356164</v>
      </c>
      <c r="J1000" s="1" t="str">
        <f>IF(ISBLANK('2. Inputs'!K1000),"n/a",IF(I1000&lt;=5,"5 or less",IF(AND(I1000&gt;5,I1000&lt;=10),"&gt; 5 and &lt;= 10",IF(AND(I1000&gt;10,I1000&lt;=15),"&gt; 10 and &lt;=15",IF(I1000&gt;15,"More than 15","")))))</f>
        <v>n/a</v>
      </c>
      <c r="K1000" s="68"/>
      <c r="L1000" s="68"/>
    </row>
    <row r="1001" spans="1:12" x14ac:dyDescent="0.35">
      <c r="A1001" s="1">
        <f>'2. Inputs'!A1001</f>
        <v>0</v>
      </c>
      <c r="B1001" s="1">
        <f>IF('3. Results'!$C$4="Yes",'2. Inputs'!B1001,IF(D1001="Yes","",'2. Inputs'!B1001))</f>
        <v>0</v>
      </c>
      <c r="C1001" s="61" t="b">
        <f t="shared" si="15"/>
        <v>0</v>
      </c>
      <c r="D1001" s="61">
        <f>'2. Inputs'!L1001</f>
        <v>0</v>
      </c>
      <c r="E1001" s="67" t="e">
        <f>IF('2. Inputs'!E1001="Hourly rate",'2. Inputs'!H1001,'2. Inputs'!G1001/52/'2. Inputs'!F1001)</f>
        <v>#DIV/0!</v>
      </c>
      <c r="F1001" s="63" t="str">
        <f>IF(AND('2. Inputs'!G1001=0,'2. Inputs'!H1001=0),"",IF('2. Inputs'!E1001&lt;&gt;"Hourly rate",'2. Inputs'!G1001/('2. Inputs'!F1001/'2. Inputs'!$B$3),'2. Inputs'!H1001*'2. Inputs'!$B$3*52))</f>
        <v/>
      </c>
      <c r="G1001" s="63">
        <f>'2. Inputs'!I1001+'2. Inputs'!J1001</f>
        <v>0</v>
      </c>
      <c r="H1001" s="65" t="e">
        <f>IF('2. Inputs'!D1001&gt;0,'2. Inputs'!D1001,Calculations!G1001+Calculations!F1001)</f>
        <v>#VALUE!</v>
      </c>
      <c r="I1001" s="66">
        <f ca="1">(TODAY()-'2. Inputs'!K1001)/365</f>
        <v>124.95616438356164</v>
      </c>
      <c r="J1001" s="1" t="str">
        <f>IF(ISBLANK('2. Inputs'!K1001),"n/a",IF(I1001&lt;=5,"5 or less",IF(AND(I1001&gt;5,I1001&lt;=10),"&gt; 5 and &lt;= 10",IF(AND(I1001&gt;10,I1001&lt;=15),"&gt; 10 and &lt;=15",IF(I1001&gt;15,"More than 15","")))))</f>
        <v>n/a</v>
      </c>
      <c r="K1001" s="68"/>
      <c r="L1001" s="68"/>
    </row>
    <row r="1002" spans="1:12" x14ac:dyDescent="0.35">
      <c r="A1002" s="1">
        <f>'2. Inputs'!A1002</f>
        <v>0</v>
      </c>
      <c r="B1002" s="1">
        <f>IF('3. Results'!$C$4="Yes",'2. Inputs'!B1002,IF(D1002="Yes","",'2. Inputs'!B1002))</f>
        <v>0</v>
      </c>
      <c r="C1002" s="61" t="b">
        <f t="shared" si="15"/>
        <v>0</v>
      </c>
      <c r="D1002" s="61">
        <f>'2. Inputs'!L1002</f>
        <v>0</v>
      </c>
      <c r="E1002" s="67" t="e">
        <f>IF('2. Inputs'!E1002="Hourly rate",'2. Inputs'!H1002,'2. Inputs'!G1002/52/'2. Inputs'!F1002)</f>
        <v>#DIV/0!</v>
      </c>
      <c r="F1002" s="63" t="str">
        <f>IF(AND('2. Inputs'!G1002=0,'2. Inputs'!H1002=0),"",IF('2. Inputs'!E1002&lt;&gt;"Hourly rate",'2. Inputs'!G1002/('2. Inputs'!F1002/'2. Inputs'!$B$3),'2. Inputs'!H1002*'2. Inputs'!$B$3*52))</f>
        <v/>
      </c>
      <c r="G1002" s="63">
        <f>'2. Inputs'!I1002+'2. Inputs'!J1002</f>
        <v>0</v>
      </c>
      <c r="H1002" s="65" t="e">
        <f>IF('2. Inputs'!D1002&gt;0,'2. Inputs'!D1002,Calculations!G1002+Calculations!F1002)</f>
        <v>#VALUE!</v>
      </c>
      <c r="I1002" s="66">
        <f ca="1">(TODAY()-'2. Inputs'!K1002)/365</f>
        <v>124.95616438356164</v>
      </c>
      <c r="J1002" s="1" t="str">
        <f>IF(ISBLANK('2. Inputs'!K1002),"n/a",IF(I1002&lt;=5,"5 or less",IF(AND(I1002&gt;5,I1002&lt;=10),"&gt; 5 and &lt;= 10",IF(AND(I1002&gt;10,I1002&lt;=15),"&gt; 10 and &lt;=15",IF(I1002&gt;15,"More than 15","")))))</f>
        <v>n/a</v>
      </c>
      <c r="K1002" s="68"/>
      <c r="L1002" s="68"/>
    </row>
    <row r="1003" spans="1:12" x14ac:dyDescent="0.35">
      <c r="A1003" s="1">
        <f>'2. Inputs'!A1003</f>
        <v>0</v>
      </c>
      <c r="B1003" s="1">
        <f>IF('3. Results'!$C$4="Yes",'2. Inputs'!B1003,IF(D1003="Yes","",'2. Inputs'!B1003))</f>
        <v>0</v>
      </c>
      <c r="C1003" s="61" t="b">
        <f t="shared" si="15"/>
        <v>0</v>
      </c>
      <c r="D1003" s="61">
        <f>'2. Inputs'!L1003</f>
        <v>0</v>
      </c>
      <c r="E1003" s="67" t="e">
        <f>IF('2. Inputs'!E1003="Hourly rate",'2. Inputs'!H1003,'2. Inputs'!G1003/52/'2. Inputs'!F1003)</f>
        <v>#DIV/0!</v>
      </c>
      <c r="F1003" s="63" t="str">
        <f>IF(AND('2. Inputs'!G1003=0,'2. Inputs'!H1003=0),"",IF('2. Inputs'!E1003&lt;&gt;"Hourly rate",'2. Inputs'!G1003/('2. Inputs'!F1003/'2. Inputs'!$B$3),'2. Inputs'!H1003*'2. Inputs'!$B$3*52))</f>
        <v/>
      </c>
      <c r="G1003" s="63">
        <f>'2. Inputs'!I1003+'2. Inputs'!J1003</f>
        <v>0</v>
      </c>
      <c r="H1003" s="65" t="e">
        <f>IF('2. Inputs'!D1003&gt;0,'2. Inputs'!D1003,Calculations!G1003+Calculations!F1003)</f>
        <v>#VALUE!</v>
      </c>
      <c r="I1003" s="66">
        <f ca="1">(TODAY()-'2. Inputs'!K1003)/365</f>
        <v>124.95616438356164</v>
      </c>
      <c r="J1003" s="1" t="str">
        <f>IF(ISBLANK('2. Inputs'!K1003),"n/a",IF(I1003&lt;=5,"5 or less",IF(AND(I1003&gt;5,I1003&lt;=10),"&gt; 5 and &lt;= 10",IF(AND(I1003&gt;10,I1003&lt;=15),"&gt; 10 and &lt;=15",IF(I1003&gt;15,"More than 15","")))))</f>
        <v>n/a</v>
      </c>
      <c r="K1003" s="68"/>
      <c r="L1003" s="68"/>
    </row>
    <row r="1004" spans="1:12" x14ac:dyDescent="0.35">
      <c r="A1004" s="1">
        <f>'2. Inputs'!A1004</f>
        <v>0</v>
      </c>
      <c r="B1004" s="1">
        <f>IF('3. Results'!$C$4="Yes",'2. Inputs'!B1004,IF(D1004="Yes","",'2. Inputs'!B1004))</f>
        <v>0</v>
      </c>
      <c r="C1004" s="61" t="b">
        <f t="shared" si="15"/>
        <v>0</v>
      </c>
      <c r="D1004" s="61">
        <f>'2. Inputs'!L1004</f>
        <v>0</v>
      </c>
      <c r="E1004" s="67" t="e">
        <f>IF('2. Inputs'!E1004="Hourly rate",'2. Inputs'!H1004,'2. Inputs'!G1004/52/'2. Inputs'!F1004)</f>
        <v>#DIV/0!</v>
      </c>
      <c r="F1004" s="63" t="str">
        <f>IF(AND('2. Inputs'!G1004=0,'2. Inputs'!H1004=0),"",IF('2. Inputs'!E1004&lt;&gt;"Hourly rate",'2. Inputs'!G1004/('2. Inputs'!F1004/'2. Inputs'!$B$3),'2. Inputs'!H1004*'2. Inputs'!$B$3*52))</f>
        <v/>
      </c>
      <c r="G1004" s="63">
        <f>'2. Inputs'!I1004+'2. Inputs'!J1004</f>
        <v>0</v>
      </c>
      <c r="H1004" s="65" t="e">
        <f>IF('2. Inputs'!D1004&gt;0,'2. Inputs'!D1004,Calculations!G1004+Calculations!F1004)</f>
        <v>#VALUE!</v>
      </c>
      <c r="I1004" s="66">
        <f ca="1">(TODAY()-'2. Inputs'!K1004)/365</f>
        <v>124.95616438356164</v>
      </c>
      <c r="J1004" s="1" t="str">
        <f>IF(ISBLANK('2. Inputs'!K1004),"n/a",IF(I1004&lt;=5,"5 or less",IF(AND(I1004&gt;5,I1004&lt;=10),"&gt; 5 and &lt;= 10",IF(AND(I1004&gt;10,I1004&lt;=15),"&gt; 10 and &lt;=15",IF(I1004&gt;15,"More than 15","")))))</f>
        <v>n/a</v>
      </c>
      <c r="K1004" s="68"/>
      <c r="L1004" s="68"/>
    </row>
    <row r="1005" spans="1:12" x14ac:dyDescent="0.35">
      <c r="A1005" s="1">
        <f>'2. Inputs'!A1005</f>
        <v>0</v>
      </c>
      <c r="B1005" s="1">
        <f>IF('3. Results'!$C$4="Yes",'2. Inputs'!B1005,IF(D1005="Yes","",'2. Inputs'!B1005))</f>
        <v>0</v>
      </c>
      <c r="C1005" s="61" t="b">
        <f t="shared" si="15"/>
        <v>0</v>
      </c>
      <c r="D1005" s="61">
        <f>'2. Inputs'!L1005</f>
        <v>0</v>
      </c>
      <c r="E1005" s="67" t="e">
        <f>IF('2. Inputs'!E1005="Hourly rate",'2. Inputs'!H1005,'2. Inputs'!G1005/52/'2. Inputs'!F1005)</f>
        <v>#DIV/0!</v>
      </c>
      <c r="F1005" s="63" t="str">
        <f>IF(AND('2. Inputs'!G1005=0,'2. Inputs'!H1005=0),"",IF('2. Inputs'!E1005&lt;&gt;"Hourly rate",'2. Inputs'!G1005/('2. Inputs'!F1005/'2. Inputs'!$B$3),'2. Inputs'!H1005*'2. Inputs'!$B$3*52))</f>
        <v/>
      </c>
      <c r="G1005" s="63">
        <f>'2. Inputs'!I1005+'2. Inputs'!J1005</f>
        <v>0</v>
      </c>
      <c r="H1005" s="65" t="e">
        <f>IF('2. Inputs'!D1005&gt;0,'2. Inputs'!D1005,Calculations!G1005+Calculations!F1005)</f>
        <v>#VALUE!</v>
      </c>
      <c r="I1005" s="66">
        <f ca="1">(TODAY()-'2. Inputs'!K1005)/365</f>
        <v>124.95616438356164</v>
      </c>
      <c r="J1005" s="1" t="str">
        <f>IF(ISBLANK('2. Inputs'!K1005),"n/a",IF(I1005&lt;=5,"5 or less",IF(AND(I1005&gt;5,I1005&lt;=10),"&gt; 5 and &lt;= 10",IF(AND(I1005&gt;10,I1005&lt;=15),"&gt; 10 and &lt;=15",IF(I1005&gt;15,"More than 15","")))))</f>
        <v>n/a</v>
      </c>
      <c r="K1005" s="68"/>
      <c r="L1005" s="68"/>
    </row>
    <row r="1006" spans="1:12" x14ac:dyDescent="0.35">
      <c r="A1006" s="1">
        <f>'2. Inputs'!A1006</f>
        <v>0</v>
      </c>
      <c r="B1006" s="1">
        <f>IF('3. Results'!$C$4="Yes",'2. Inputs'!B1006,IF(D1006="Yes","",'2. Inputs'!B1006))</f>
        <v>0</v>
      </c>
      <c r="C1006" s="61" t="b">
        <f t="shared" si="15"/>
        <v>0</v>
      </c>
      <c r="D1006" s="61">
        <f>'2. Inputs'!L1006</f>
        <v>0</v>
      </c>
      <c r="E1006" s="67" t="e">
        <f>IF('2. Inputs'!E1006="Hourly rate",'2. Inputs'!H1006,'2. Inputs'!G1006/52/'2. Inputs'!F1006)</f>
        <v>#DIV/0!</v>
      </c>
      <c r="F1006" s="63" t="str">
        <f>IF(AND('2. Inputs'!G1006=0,'2. Inputs'!H1006=0),"",IF('2. Inputs'!E1006&lt;&gt;"Hourly rate",'2. Inputs'!G1006/('2. Inputs'!F1006/'2. Inputs'!$B$3),'2. Inputs'!H1006*'2. Inputs'!$B$3*52))</f>
        <v/>
      </c>
      <c r="G1006" s="63">
        <f>'2. Inputs'!I1006+'2. Inputs'!J1006</f>
        <v>0</v>
      </c>
      <c r="H1006" s="65" t="e">
        <f>IF('2. Inputs'!D1006&gt;0,'2. Inputs'!D1006,Calculations!G1006+Calculations!F1006)</f>
        <v>#VALUE!</v>
      </c>
      <c r="I1006" s="66">
        <f ca="1">(TODAY()-'2. Inputs'!K1006)/365</f>
        <v>124.95616438356164</v>
      </c>
      <c r="J1006" s="1" t="str">
        <f>IF(ISBLANK('2. Inputs'!K1006),"n/a",IF(I1006&lt;=5,"5 or less",IF(AND(I1006&gt;5,I1006&lt;=10),"&gt; 5 and &lt;= 10",IF(AND(I1006&gt;10,I1006&lt;=15),"&gt; 10 and &lt;=15",IF(I1006&gt;15,"More than 15","")))))</f>
        <v>n/a</v>
      </c>
      <c r="K1006" s="68"/>
      <c r="L1006" s="68"/>
    </row>
  </sheetData>
  <sheetProtection algorithmName="SHA-512" hashValue="y9lmqbXWCZa26eWek3kEDwon4RrLXKXLZoFVzhDSwv8Mw1+z2UJFmai1sqgJFwzLWkzaZRfTuyzU8vk+FQnc1g==" saltValue="WFQiiIGtSwuMCpCf0LJMqA==" spinCount="100000" sheet="1" objects="1" scenarios="1"/>
  <mergeCells count="2">
    <mergeCell ref="G2:H2"/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1BC7-162A-417C-9AF1-1FA6CCB87084}">
  <sheetPr>
    <tabColor theme="5"/>
  </sheetPr>
  <dimension ref="A1:O53"/>
  <sheetViews>
    <sheetView workbookViewId="0">
      <selection sqref="A1:M1"/>
    </sheetView>
  </sheetViews>
  <sheetFormatPr defaultColWidth="0" defaultRowHeight="13" x14ac:dyDescent="0.3"/>
  <cols>
    <col min="1" max="1" width="2.81640625" style="1" customWidth="1"/>
    <col min="2" max="2" width="28.1796875" style="1" customWidth="1"/>
    <col min="3" max="4" width="19.7265625" style="1" customWidth="1"/>
    <col min="5" max="5" width="8.453125" style="1" customWidth="1"/>
    <col min="6" max="6" width="6.54296875" style="1" customWidth="1"/>
    <col min="7" max="7" width="17.1796875" style="1" bestFit="1" customWidth="1"/>
    <col min="8" max="12" width="12" style="1" customWidth="1"/>
    <col min="13" max="13" width="3.26953125" style="1" customWidth="1"/>
    <col min="14" max="14" width="8.7265625" style="1" customWidth="1"/>
    <col min="15" max="15" width="0" style="1" hidden="1" customWidth="1"/>
    <col min="16" max="16384" width="8.7265625" style="1" hidden="1"/>
  </cols>
  <sheetData>
    <row r="1" spans="1:15" ht="32.25" customHeight="1" x14ac:dyDescent="0.3">
      <c r="A1" s="142" t="s">
        <v>39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5" ht="8.5" customHeight="1" x14ac:dyDescent="0.3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5" ht="17.149999999999999" customHeight="1" x14ac:dyDescent="0.3">
      <c r="B3" s="73" t="str">
        <f>IF(SUM('2. Inputs'!O6:T6)&gt;0,"Missing Input data. Please check all input cells","")</f>
        <v/>
      </c>
      <c r="D3" s="23"/>
      <c r="E3" s="23"/>
      <c r="F3" s="23"/>
      <c r="G3" s="23"/>
      <c r="H3" s="23"/>
      <c r="I3" s="23"/>
      <c r="J3" s="23"/>
      <c r="K3" s="23"/>
      <c r="L3" s="23"/>
    </row>
    <row r="4" spans="1:15" ht="17.149999999999999" customHeight="1" x14ac:dyDescent="0.3">
      <c r="B4" s="1" t="s">
        <v>25</v>
      </c>
      <c r="C4" s="83" t="s">
        <v>21</v>
      </c>
      <c r="H4" s="76"/>
      <c r="I4" s="76"/>
      <c r="M4" s="60"/>
    </row>
    <row r="5" spans="1:15" x14ac:dyDescent="0.3">
      <c r="C5" s="34"/>
      <c r="D5" s="34"/>
      <c r="E5" s="34"/>
      <c r="O5" s="14"/>
    </row>
    <row r="6" spans="1:15" ht="13.5" customHeight="1" x14ac:dyDescent="0.3">
      <c r="A6" s="35"/>
      <c r="B6" s="36"/>
      <c r="C6" s="36"/>
      <c r="D6" s="36"/>
      <c r="E6" s="36"/>
      <c r="F6" s="35"/>
      <c r="G6" s="36"/>
      <c r="H6" s="36"/>
      <c r="I6" s="36"/>
      <c r="J6" s="36"/>
      <c r="K6" s="36"/>
      <c r="L6" s="36"/>
      <c r="M6" s="37"/>
    </row>
    <row r="7" spans="1:15" ht="38.5" customHeight="1" x14ac:dyDescent="0.3">
      <c r="A7" s="9"/>
      <c r="B7" s="81" t="s">
        <v>45</v>
      </c>
      <c r="C7" s="7" t="s">
        <v>33</v>
      </c>
      <c r="D7" s="7" t="s">
        <v>79</v>
      </c>
      <c r="F7" s="8"/>
      <c r="G7" s="44"/>
      <c r="H7" s="70" t="str">
        <f>'1. Dropdowns'!D5</f>
        <v>Women</v>
      </c>
      <c r="I7" s="70" t="str">
        <f>'1. Dropdowns'!D4</f>
        <v>Men</v>
      </c>
      <c r="J7" s="70" t="str">
        <f>'1. Dropdowns'!D6</f>
        <v>Gender diverse</v>
      </c>
      <c r="K7" s="70" t="str">
        <f>'1. Dropdowns'!D7</f>
        <v>Did not disclose</v>
      </c>
      <c r="M7" s="39"/>
    </row>
    <row r="8" spans="1:15" ht="22.5" customHeight="1" x14ac:dyDescent="0.3">
      <c r="A8" s="9"/>
      <c r="B8" s="12"/>
      <c r="C8" s="13"/>
      <c r="D8" s="13"/>
      <c r="F8" s="8"/>
      <c r="G8" s="45" t="s">
        <v>0</v>
      </c>
      <c r="H8" s="129">
        <f>COUNTIF(Calculations!$B$7:$B$1006,H7)</f>
        <v>3</v>
      </c>
      <c r="I8" s="129">
        <f>COUNTIF(Calculations!$B$7:$B$1006,I7)</f>
        <v>4</v>
      </c>
      <c r="J8" s="129">
        <f>COUNTIF(Calculations!$B$7:$B$1006,J7)</f>
        <v>3</v>
      </c>
      <c r="K8" s="129">
        <f>COUNTIF(Calculations!$B$7:$B$1006,K7)</f>
        <v>0</v>
      </c>
      <c r="M8" s="39"/>
    </row>
    <row r="9" spans="1:15" ht="22.5" customHeight="1" x14ac:dyDescent="0.3">
      <c r="A9" s="9"/>
      <c r="B9" s="12" t="s">
        <v>7</v>
      </c>
      <c r="C9" s="77">
        <f>IFERROR((I9-H9)/I9,"n/a")</f>
        <v>0.11527789366482318</v>
      </c>
      <c r="D9" s="69">
        <f>IFERROR(IF(J8=0,"",(I9-J9)/I9),"n/a")</f>
        <v>0.28321530465773409</v>
      </c>
      <c r="F9" s="8"/>
      <c r="G9" s="6" t="s">
        <v>27</v>
      </c>
      <c r="H9" s="130">
        <f>IFERROR(SUMIF(Calculations!$B$7:$B$1006,H7,Calculations!$H$7:$H$1006)/H8,"n/a")</f>
        <v>60495.451638538208</v>
      </c>
      <c r="I9" s="130">
        <f>IFERROR(SUMIF(Calculations!$B$7:$B$1006,I7,Calculations!$H$7:$H$1006)/I8,"n/a")</f>
        <v>68377.9134774095</v>
      </c>
      <c r="J9" s="130">
        <f>IF(J8=0,"",SUMIF(Calculations!$B$7:$B$1006,J7,Calculations!$H$7:$H$1006)/J8)</f>
        <v>49012.241880044785</v>
      </c>
      <c r="K9" s="140" t="s">
        <v>11</v>
      </c>
      <c r="M9" s="39"/>
    </row>
    <row r="10" spans="1:15" ht="22.5" customHeight="1" x14ac:dyDescent="0.3">
      <c r="A10" s="9"/>
      <c r="B10" s="46" t="s">
        <v>6</v>
      </c>
      <c r="C10" s="75">
        <f>IFERROR((I10-H10)/I10,"n/a")</f>
        <v>0.25761180035280179</v>
      </c>
      <c r="D10" s="71">
        <f>IFERROR(IF(J8=0,"",(I10-J10)/I10),"n/a")</f>
        <v>0.31760885771052066</v>
      </c>
      <c r="F10" s="8"/>
      <c r="G10" s="22" t="s">
        <v>28</v>
      </c>
      <c r="H10" s="131" cm="1">
        <f t="array" ref="H10">IFERROR(MEDIAN(IF(Calculations!$B$7:$B$1006=H7,Calculations!$H$7:$H$1006)),"n/a")</f>
        <v>58128.227671952838</v>
      </c>
      <c r="I10" s="131" cm="1">
        <f t="array" ref="I10">IFERROR(MEDIAN(IF(Calculations!$B$7:$B$1006=I7,Calculations!$H$7:$H$1006)),"n/a")</f>
        <v>78298.965015307156</v>
      </c>
      <c r="J10" s="131" cm="1">
        <f t="array" ref="J10">IF(J8=0,"",MEDIAN(IF(Calculations!$B$7:$B$1006=J7,Calculations!$H$7:$H$1006)))</f>
        <v>53430.520176879429</v>
      </c>
      <c r="K10" s="141"/>
      <c r="M10" s="39"/>
    </row>
    <row r="11" spans="1:15" ht="31.5" customHeight="1" x14ac:dyDescent="0.3">
      <c r="A11" s="8"/>
      <c r="B11" s="139" t="str">
        <f>IF(J8=0,"No gender diverse employees recorded",IF(J8&lt;21,"Size of gender diverse category has too few employees to calculate statistically significant results but shown here for completeness",""))</f>
        <v>Size of gender diverse category has too few employees to calculate statistically significant results but shown here for completeness</v>
      </c>
      <c r="C11" s="139"/>
      <c r="D11" s="139"/>
      <c r="F11" s="8"/>
      <c r="I11" s="80"/>
      <c r="J11" s="65"/>
      <c r="L11" s="33"/>
      <c r="M11" s="38"/>
    </row>
    <row r="12" spans="1:15" x14ac:dyDescent="0.3">
      <c r="A12" s="40"/>
      <c r="B12" s="41"/>
      <c r="C12" s="41"/>
      <c r="D12" s="41"/>
      <c r="E12" s="41"/>
      <c r="F12" s="40"/>
      <c r="G12" s="41"/>
      <c r="H12" s="42"/>
      <c r="I12" s="42"/>
      <c r="J12" s="42"/>
      <c r="K12" s="41"/>
      <c r="L12" s="41"/>
      <c r="M12" s="43"/>
    </row>
    <row r="13" spans="1:15" x14ac:dyDescent="0.3">
      <c r="A13" s="35"/>
      <c r="B13" s="36"/>
      <c r="C13" s="36"/>
      <c r="D13" s="36"/>
      <c r="E13" s="37"/>
      <c r="F13" s="35"/>
      <c r="G13" s="36"/>
      <c r="H13" s="36"/>
      <c r="I13" s="36"/>
      <c r="J13" s="36"/>
      <c r="K13" s="36"/>
      <c r="L13" s="36"/>
      <c r="M13" s="37"/>
    </row>
    <row r="14" spans="1:15" x14ac:dyDescent="0.3">
      <c r="A14" s="8"/>
      <c r="E14" s="38"/>
      <c r="F14" s="8"/>
      <c r="M14" s="38"/>
    </row>
    <row r="15" spans="1:15" x14ac:dyDescent="0.3">
      <c r="A15" s="8"/>
      <c r="E15" s="38"/>
      <c r="F15" s="8"/>
      <c r="M15" s="38"/>
    </row>
    <row r="16" spans="1:15" x14ac:dyDescent="0.3">
      <c r="A16" s="8"/>
      <c r="E16" s="38"/>
      <c r="F16" s="8"/>
      <c r="M16" s="38"/>
    </row>
    <row r="17" spans="1:13" x14ac:dyDescent="0.3">
      <c r="A17" s="8"/>
      <c r="E17" s="38"/>
      <c r="F17" s="8"/>
      <c r="M17" s="38"/>
    </row>
    <row r="18" spans="1:13" x14ac:dyDescent="0.3">
      <c r="A18" s="8"/>
      <c r="E18" s="38"/>
      <c r="F18" s="8"/>
      <c r="M18" s="38"/>
    </row>
    <row r="19" spans="1:13" x14ac:dyDescent="0.3">
      <c r="A19" s="8"/>
      <c r="E19" s="38"/>
      <c r="F19" s="8"/>
      <c r="M19" s="38"/>
    </row>
    <row r="20" spans="1:13" x14ac:dyDescent="0.3">
      <c r="A20" s="8"/>
      <c r="E20" s="38"/>
      <c r="F20" s="8"/>
      <c r="M20" s="38"/>
    </row>
    <row r="21" spans="1:13" x14ac:dyDescent="0.3">
      <c r="A21" s="8"/>
      <c r="E21" s="38"/>
      <c r="F21" s="8"/>
      <c r="M21" s="38"/>
    </row>
    <row r="22" spans="1:13" x14ac:dyDescent="0.3">
      <c r="A22" s="8"/>
      <c r="E22" s="38"/>
      <c r="F22" s="8"/>
      <c r="M22" s="38"/>
    </row>
    <row r="23" spans="1:13" x14ac:dyDescent="0.3">
      <c r="A23" s="8"/>
      <c r="E23" s="38"/>
      <c r="F23" s="8"/>
      <c r="M23" s="38"/>
    </row>
    <row r="24" spans="1:13" x14ac:dyDescent="0.3">
      <c r="A24" s="8"/>
      <c r="E24" s="38"/>
      <c r="F24" s="8"/>
      <c r="M24" s="38"/>
    </row>
    <row r="25" spans="1:13" x14ac:dyDescent="0.3">
      <c r="A25" s="8"/>
      <c r="E25" s="38"/>
      <c r="F25" s="8"/>
      <c r="M25" s="38"/>
    </row>
    <row r="26" spans="1:13" x14ac:dyDescent="0.3">
      <c r="A26" s="8"/>
      <c r="E26" s="38"/>
      <c r="F26" s="8"/>
      <c r="M26" s="38"/>
    </row>
    <row r="27" spans="1:13" x14ac:dyDescent="0.3">
      <c r="A27" s="8"/>
      <c r="E27" s="38"/>
      <c r="F27" s="8"/>
      <c r="M27" s="38"/>
    </row>
    <row r="28" spans="1:13" x14ac:dyDescent="0.3">
      <c r="A28" s="8"/>
      <c r="E28" s="38"/>
      <c r="F28" s="8"/>
      <c r="M28" s="38"/>
    </row>
    <row r="29" spans="1:13" x14ac:dyDescent="0.3">
      <c r="A29" s="8"/>
      <c r="E29" s="38"/>
      <c r="F29" s="8"/>
      <c r="M29" s="38"/>
    </row>
    <row r="30" spans="1:13" x14ac:dyDescent="0.3">
      <c r="A30" s="8"/>
      <c r="E30" s="38"/>
      <c r="F30" s="8"/>
      <c r="M30" s="38"/>
    </row>
    <row r="31" spans="1:13" x14ac:dyDescent="0.3">
      <c r="A31" s="8"/>
      <c r="E31" s="38"/>
      <c r="F31" s="8"/>
      <c r="M31" s="38"/>
    </row>
    <row r="32" spans="1:13" x14ac:dyDescent="0.3">
      <c r="A32" s="8"/>
      <c r="E32" s="38"/>
      <c r="F32" s="8"/>
      <c r="M32" s="38"/>
    </row>
    <row r="33" spans="1:13" x14ac:dyDescent="0.3">
      <c r="A33" s="8"/>
      <c r="E33" s="38"/>
      <c r="F33" s="8"/>
      <c r="M33" s="38"/>
    </row>
    <row r="34" spans="1:13" x14ac:dyDescent="0.3">
      <c r="A34" s="8"/>
      <c r="E34" s="38"/>
      <c r="F34" s="8"/>
      <c r="M34" s="38"/>
    </row>
    <row r="35" spans="1:13" x14ac:dyDescent="0.3">
      <c r="A35" s="8"/>
      <c r="E35" s="38"/>
      <c r="F35" s="8"/>
      <c r="M35" s="38"/>
    </row>
    <row r="36" spans="1:13" x14ac:dyDescent="0.3">
      <c r="A36" s="8"/>
      <c r="E36" s="38"/>
      <c r="F36" s="8"/>
      <c r="M36" s="38"/>
    </row>
    <row r="37" spans="1:13" x14ac:dyDescent="0.3">
      <c r="A37" s="8"/>
      <c r="E37" s="38"/>
      <c r="F37" s="8"/>
      <c r="M37" s="38"/>
    </row>
    <row r="38" spans="1:13" x14ac:dyDescent="0.3">
      <c r="A38" s="8"/>
      <c r="E38" s="38"/>
      <c r="F38" s="8"/>
      <c r="M38" s="38"/>
    </row>
    <row r="39" spans="1:13" x14ac:dyDescent="0.3">
      <c r="A39" s="8"/>
      <c r="E39" s="38"/>
      <c r="F39" s="8"/>
      <c r="M39" s="38"/>
    </row>
    <row r="40" spans="1:13" x14ac:dyDescent="0.3">
      <c r="A40" s="8"/>
      <c r="E40" s="38"/>
      <c r="F40" s="8"/>
      <c r="M40" s="38"/>
    </row>
    <row r="41" spans="1:13" x14ac:dyDescent="0.3">
      <c r="A41" s="8"/>
      <c r="E41" s="38"/>
      <c r="F41" s="8"/>
      <c r="L41" s="106" t="s">
        <v>98</v>
      </c>
      <c r="M41" s="38"/>
    </row>
    <row r="42" spans="1:13" x14ac:dyDescent="0.3">
      <c r="A42" s="40"/>
      <c r="B42" s="41"/>
      <c r="C42" s="41"/>
      <c r="D42" s="41"/>
      <c r="E42" s="43"/>
      <c r="F42" s="40"/>
      <c r="G42" s="41"/>
      <c r="H42" s="41"/>
      <c r="I42" s="41"/>
      <c r="J42" s="41"/>
      <c r="K42" s="41"/>
      <c r="L42" s="41"/>
      <c r="M42" s="43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</sheetData>
  <sheetProtection algorithmName="SHA-512" hashValue="wrOgGXZfT32zSxgTIecoKbNiXrJpDS25w98qd3XgPuETVm1uUgOfHLtHaPY5l2YfgKmUCDc+EUCHlBj3r3iRGQ==" saltValue="O3xTtkOuh94RCsL7FhV5sg==" spinCount="100000" sheet="1" objects="1" scenarios="1"/>
  <mergeCells count="3">
    <mergeCell ref="B11:D11"/>
    <mergeCell ref="K9:K10"/>
    <mergeCell ref="A1:M1"/>
  </mergeCells>
  <conditionalFormatting sqref="D9:D10">
    <cfRule type="expression" dxfId="1" priority="5">
      <formula>$J$8&lt;21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promptTitle="Equity Partners" prompt="Use this cell to select if Equity partners will be included in your results. This also applys to the Results by Level results" xr:uid="{F08E8785-D2AE-4FCD-AB38-52625A0B97AB}">
          <x14:formula1>
            <xm:f>'1. Dropdowns'!$H$4:$H$6</xm:f>
          </x14:formula1>
          <xm:sqref>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159AB-4C9F-4B1C-B42D-807F3C8734D9}">
  <sheetPr>
    <tabColor theme="8"/>
  </sheetPr>
  <dimension ref="A1:N61"/>
  <sheetViews>
    <sheetView zoomScaleNormal="100" workbookViewId="0">
      <selection sqref="A1:M1"/>
    </sheetView>
  </sheetViews>
  <sheetFormatPr defaultColWidth="0" defaultRowHeight="13" x14ac:dyDescent="0.3"/>
  <cols>
    <col min="1" max="1" width="3.1796875" style="1" customWidth="1"/>
    <col min="2" max="2" width="36.54296875" style="1" customWidth="1"/>
    <col min="3" max="4" width="19.54296875" style="1" customWidth="1"/>
    <col min="5" max="5" width="8.54296875" style="1" customWidth="1"/>
    <col min="6" max="6" width="6.453125" style="1" customWidth="1"/>
    <col min="7" max="7" width="17.1796875" style="1" customWidth="1"/>
    <col min="8" max="12" width="11.81640625" style="1" customWidth="1"/>
    <col min="13" max="13" width="3.26953125" style="1" customWidth="1"/>
    <col min="14" max="14" width="8.7265625" style="1" customWidth="1"/>
    <col min="15" max="16384" width="8.7265625" style="1" hidden="1"/>
  </cols>
  <sheetData>
    <row r="1" spans="1:13" ht="32.25" customHeight="1" x14ac:dyDescent="0.3">
      <c r="A1" s="144" t="s">
        <v>88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ht="10" customHeight="1" x14ac:dyDescent="0.3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ht="17.149999999999999" customHeight="1" x14ac:dyDescent="0.3">
      <c r="B3" s="92" t="s">
        <v>42</v>
      </c>
      <c r="C3" s="104" t="str">
        <f>IF(SUM('2. Inputs'!O6:T6)&gt;0,"Missing Input data. Please check all input cells","")</f>
        <v/>
      </c>
      <c r="D3" s="24"/>
      <c r="E3" s="24"/>
      <c r="F3" s="24"/>
      <c r="G3" s="24"/>
      <c r="H3" s="24"/>
      <c r="I3" s="24"/>
      <c r="J3" s="24"/>
      <c r="K3" s="24"/>
      <c r="L3" s="24"/>
      <c r="M3" s="60"/>
    </row>
    <row r="4" spans="1:13" ht="17.149999999999999" customHeight="1" x14ac:dyDescent="0.3">
      <c r="B4" s="57" t="str">
        <f>IF('3. Results'!C4="","","Equity Partners inlcuded: "&amp;'3. Results'!C4)</f>
        <v>Equity Partners inlcuded: Yes</v>
      </c>
      <c r="C4" s="4"/>
      <c r="D4" s="4"/>
      <c r="E4" s="4"/>
      <c r="F4" s="4"/>
      <c r="G4" s="4"/>
      <c r="H4" s="4"/>
    </row>
    <row r="5" spans="1:13" ht="14.5" customHeight="1" x14ac:dyDescent="0.3">
      <c r="C5" s="34"/>
      <c r="D5" s="34"/>
      <c r="E5" s="34"/>
    </row>
    <row r="6" spans="1:13" x14ac:dyDescent="0.3">
      <c r="A6" s="47"/>
      <c r="B6" s="48"/>
      <c r="C6" s="48"/>
      <c r="D6" s="48"/>
      <c r="E6" s="48"/>
      <c r="F6" s="47"/>
      <c r="G6" s="48"/>
      <c r="H6" s="48"/>
      <c r="I6" s="48"/>
      <c r="J6" s="48"/>
      <c r="K6" s="48"/>
      <c r="L6" s="48"/>
      <c r="M6" s="49"/>
    </row>
    <row r="7" spans="1:13" ht="38.5" customHeight="1" x14ac:dyDescent="0.3">
      <c r="A7" s="51"/>
      <c r="B7" s="82" t="s">
        <v>46</v>
      </c>
      <c r="C7" s="10" t="s">
        <v>33</v>
      </c>
      <c r="D7" s="10" t="s">
        <v>79</v>
      </c>
      <c r="F7" s="50"/>
      <c r="G7" s="5"/>
      <c r="H7" s="10" t="str">
        <f>'1. Dropdowns'!D5</f>
        <v>Women</v>
      </c>
      <c r="I7" s="10" t="str">
        <f>'1. Dropdowns'!D4</f>
        <v>Men</v>
      </c>
      <c r="J7" s="10" t="str">
        <f>'1. Dropdowns'!D6</f>
        <v>Gender diverse</v>
      </c>
      <c r="K7" s="10" t="str">
        <f>'1. Dropdowns'!D7</f>
        <v>Did not disclose</v>
      </c>
      <c r="M7" s="17"/>
    </row>
    <row r="8" spans="1:13" ht="23.15" customHeight="1" x14ac:dyDescent="0.3">
      <c r="A8" s="51"/>
      <c r="B8" s="12"/>
      <c r="C8" s="13"/>
      <c r="D8" s="13"/>
      <c r="F8" s="50"/>
      <c r="G8" s="6" t="s">
        <v>0</v>
      </c>
      <c r="H8" s="132">
        <f>COUNTIFS(Calculations!$B$7:$B$1006,H7,'2. Inputs'!$C$7:$C$1006,$B$3)</f>
        <v>1</v>
      </c>
      <c r="I8" s="132">
        <f>COUNTIFS(Calculations!$B$7:$B$1006,I7,'2. Inputs'!$C$7:$C$1006,$B$3)</f>
        <v>1</v>
      </c>
      <c r="J8" s="132">
        <f>COUNTIFS(Calculations!$B$7:$B$1006,J7,'2. Inputs'!$C$7:$C$1006,$B$3)</f>
        <v>2</v>
      </c>
      <c r="K8" s="132">
        <f>COUNTIFS(Calculations!$B$7:$B$1006,K7,'2. Inputs'!$C$7:$C$1006,$B$3)</f>
        <v>0</v>
      </c>
      <c r="M8" s="17"/>
    </row>
    <row r="9" spans="1:13" ht="23.15" customHeight="1" x14ac:dyDescent="0.3">
      <c r="A9" s="51"/>
      <c r="B9" s="12" t="s">
        <v>7</v>
      </c>
      <c r="C9" s="78">
        <f>IFERROR((I9-H9)/I9,0)</f>
        <v>7.0946572550596609E-2</v>
      </c>
      <c r="D9" s="15">
        <f>IF(J8=0,"",(I9-J9)/I9)</f>
        <v>0.24437039907638397</v>
      </c>
      <c r="F9" s="50"/>
      <c r="G9" s="6" t="s">
        <v>27</v>
      </c>
      <c r="H9" s="130">
        <f>IFERROR(SUMIFS(Calculations!$H$7:$H$1006,Calculations!$B$7:$B$1006,H7,'2. Inputs'!$C$7:$C$1006,$B$3)/H8,"n/a")</f>
        <v>57544.838046227553</v>
      </c>
      <c r="I9" s="130">
        <f>IFERROR(SUMIFS(Calculations!$H$7:$H$1006,Calculations!$B$7:$B$1006,I7,'2. Inputs'!$C$7:$C$1006,$B$3)/I8,"n/a")</f>
        <v>61939.212908572437</v>
      </c>
      <c r="J9" s="130">
        <f>IF(J8=0,"",SUMIFS(Calculations!$H$7:$H$1006,Calculations!$B$7:$B$1006,J7,'2. Inputs'!$C$7:$C$1006,$B$3)/J8)</f>
        <v>46803.102731627478</v>
      </c>
      <c r="K9" s="140" t="s">
        <v>11</v>
      </c>
      <c r="M9" s="17"/>
    </row>
    <row r="10" spans="1:13" ht="23.15" customHeight="1" x14ac:dyDescent="0.3">
      <c r="A10" s="51"/>
      <c r="B10" s="58" t="s">
        <v>6</v>
      </c>
      <c r="C10" s="79">
        <f>IFERROR((I10-H10)/I10,0)</f>
        <v>7.0946572550596609E-2</v>
      </c>
      <c r="D10" s="59">
        <f>IF(J8=0,"",(I10-J10)/I10)</f>
        <v>0.24437039907638397</v>
      </c>
      <c r="F10" s="50"/>
      <c r="G10" s="22" t="s">
        <v>28</v>
      </c>
      <c r="H10" s="131" cm="1">
        <f t="array" ref="H10">IFERROR(MEDIAN(IF(Calculations!$B$7:$B$1006=H7,IF('2. Inputs'!$C$7:$C$1006=$B$3,Calculations!$H$7:$H$1006))),"n/a")</f>
        <v>57544.838046227553</v>
      </c>
      <c r="I10" s="131" cm="1">
        <f t="array" ref="I10">IFERROR(MEDIAN(IF(Calculations!$B$7:$B$1006=I7,IF('2. Inputs'!$C$7:$C$1006=$B$3,Calculations!$H$7:$H$1006))),"n/a")</f>
        <v>61939.212908572437</v>
      </c>
      <c r="J10" s="131" cm="1">
        <f t="array" ref="J10">IF(J8=0,"",MEDIAN(IF(Calculations!$B$7:$B$1006=J7,IF('2. Inputs'!$C$7:$C$1006=$B$3,Calculations!$H$7:$H$1006))))</f>
        <v>46803.102731627478</v>
      </c>
      <c r="K10" s="141"/>
      <c r="M10" s="17"/>
    </row>
    <row r="11" spans="1:13" ht="30" customHeight="1" x14ac:dyDescent="0.3">
      <c r="A11" s="50"/>
      <c r="B11" s="143" t="str">
        <f>IF(J8=0,"No gender diverse employees recorded",IF(J8&lt;21,"Size of gender diverse category has too few employees to calculate statistically significant results but shown here for completeness",""))</f>
        <v>Size of gender diverse category has too few employees to calculate statistically significant results but shown here for completeness</v>
      </c>
      <c r="C11" s="143"/>
      <c r="D11" s="143"/>
      <c r="F11" s="50"/>
      <c r="L11" s="33"/>
      <c r="M11" s="16"/>
    </row>
    <row r="12" spans="1:13" x14ac:dyDescent="0.3">
      <c r="A12" s="52"/>
      <c r="B12" s="53"/>
      <c r="C12" s="53"/>
      <c r="D12" s="53"/>
      <c r="E12" s="53"/>
      <c r="F12" s="52"/>
      <c r="G12" s="53"/>
      <c r="H12" s="54"/>
      <c r="I12" s="54"/>
      <c r="J12" s="55"/>
      <c r="K12" s="53"/>
      <c r="L12" s="53"/>
      <c r="M12" s="56"/>
    </row>
    <row r="13" spans="1:13" x14ac:dyDescent="0.3">
      <c r="A13" s="47"/>
      <c r="B13" s="48"/>
      <c r="C13" s="48"/>
      <c r="D13" s="48"/>
      <c r="E13" s="49"/>
    </row>
    <row r="14" spans="1:13" x14ac:dyDescent="0.3">
      <c r="A14" s="50"/>
      <c r="E14" s="16"/>
    </row>
    <row r="15" spans="1:13" x14ac:dyDescent="0.3">
      <c r="A15" s="50"/>
      <c r="E15" s="16"/>
    </row>
    <row r="16" spans="1:13" x14ac:dyDescent="0.3">
      <c r="A16" s="50"/>
      <c r="E16" s="16"/>
    </row>
    <row r="17" spans="1:5" x14ac:dyDescent="0.3">
      <c r="A17" s="50"/>
      <c r="E17" s="16"/>
    </row>
    <row r="18" spans="1:5" x14ac:dyDescent="0.3">
      <c r="A18" s="50"/>
      <c r="E18" s="16"/>
    </row>
    <row r="19" spans="1:5" x14ac:dyDescent="0.3">
      <c r="A19" s="50"/>
      <c r="E19" s="16"/>
    </row>
    <row r="20" spans="1:5" x14ac:dyDescent="0.3">
      <c r="A20" s="50"/>
      <c r="E20" s="16"/>
    </row>
    <row r="21" spans="1:5" x14ac:dyDescent="0.3">
      <c r="A21" s="50"/>
      <c r="E21" s="16"/>
    </row>
    <row r="22" spans="1:5" x14ac:dyDescent="0.3">
      <c r="A22" s="50"/>
      <c r="E22" s="16"/>
    </row>
    <row r="23" spans="1:5" x14ac:dyDescent="0.3">
      <c r="A23" s="50"/>
      <c r="E23" s="16"/>
    </row>
    <row r="24" spans="1:5" x14ac:dyDescent="0.3">
      <c r="A24" s="50"/>
      <c r="E24" s="16"/>
    </row>
    <row r="25" spans="1:5" x14ac:dyDescent="0.3">
      <c r="A25" s="50"/>
      <c r="E25" s="16"/>
    </row>
    <row r="26" spans="1:5" x14ac:dyDescent="0.3">
      <c r="A26" s="50"/>
      <c r="E26" s="16"/>
    </row>
    <row r="27" spans="1:5" x14ac:dyDescent="0.3">
      <c r="A27" s="50"/>
      <c r="E27" s="16"/>
    </row>
    <row r="28" spans="1:5" x14ac:dyDescent="0.3">
      <c r="A28" s="50"/>
      <c r="E28" s="16"/>
    </row>
    <row r="29" spans="1:5" x14ac:dyDescent="0.3">
      <c r="A29" s="50"/>
      <c r="E29" s="16"/>
    </row>
    <row r="30" spans="1:5" x14ac:dyDescent="0.3">
      <c r="A30" s="50"/>
      <c r="E30" s="16"/>
    </row>
    <row r="31" spans="1:5" x14ac:dyDescent="0.3">
      <c r="A31" s="50"/>
      <c r="E31" s="16"/>
    </row>
    <row r="32" spans="1:5" x14ac:dyDescent="0.3">
      <c r="A32" s="50"/>
      <c r="E32" s="16"/>
    </row>
    <row r="33" spans="1:5" x14ac:dyDescent="0.3">
      <c r="A33" s="50"/>
      <c r="E33" s="16"/>
    </row>
    <row r="34" spans="1:5" x14ac:dyDescent="0.3">
      <c r="A34" s="50"/>
      <c r="E34" s="16"/>
    </row>
    <row r="35" spans="1:5" x14ac:dyDescent="0.3">
      <c r="A35" s="50"/>
      <c r="E35" s="16"/>
    </row>
    <row r="36" spans="1:5" x14ac:dyDescent="0.3">
      <c r="A36" s="50"/>
      <c r="E36" s="16"/>
    </row>
    <row r="37" spans="1:5" x14ac:dyDescent="0.3">
      <c r="A37" s="50"/>
      <c r="E37" s="16"/>
    </row>
    <row r="38" spans="1:5" x14ac:dyDescent="0.3">
      <c r="A38" s="50"/>
      <c r="E38" s="16"/>
    </row>
    <row r="39" spans="1:5" x14ac:dyDescent="0.3">
      <c r="A39" s="50"/>
      <c r="E39" s="16"/>
    </row>
    <row r="40" spans="1:5" x14ac:dyDescent="0.3">
      <c r="A40" s="50"/>
      <c r="E40" s="16"/>
    </row>
    <row r="41" spans="1:5" x14ac:dyDescent="0.3">
      <c r="A41" s="50"/>
      <c r="E41" s="16"/>
    </row>
    <row r="42" spans="1:5" x14ac:dyDescent="0.3">
      <c r="A42" s="52"/>
      <c r="B42" s="53"/>
      <c r="C42" s="53"/>
      <c r="D42" s="53"/>
      <c r="E42" s="56"/>
    </row>
    <row r="45" spans="1:5" hidden="1" x14ac:dyDescent="0.3"/>
    <row r="46" spans="1:5" hidden="1" x14ac:dyDescent="0.3"/>
    <row r="47" spans="1:5" hidden="1" x14ac:dyDescent="0.3"/>
    <row r="48" spans="1:5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</sheetData>
  <sheetProtection algorithmName="SHA-512" hashValue="l8ObpnzDPMFmZmo84SUQLZeXsrbIMtmrRRH0jVw9mlyt39pPXdu8LRNx3rMsboffaqSuukmdKjL98TFUiIbQ+w==" saltValue="p1E1LbkZ4Kaiief8EsVYqQ==" spinCount="100000" sheet="1" objects="1" scenarios="1"/>
  <mergeCells count="3">
    <mergeCell ref="K9:K10"/>
    <mergeCell ref="B11:D11"/>
    <mergeCell ref="A1:M1"/>
  </mergeCells>
  <conditionalFormatting sqref="D9:D10">
    <cfRule type="expression" dxfId="0" priority="6">
      <formula>$J$8&lt;21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Level" prompt="Use drop down in this cell to change level (refresh this if you change the any level inputs)" xr:uid="{50D44843-5892-4E9C-8DCE-045C271DFE46}">
          <x14:formula1>
            <xm:f>'1. Dropdowns'!$B$4:$B$23</xm:f>
          </x14:formula1>
          <xm:sqref>B3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f8d9cf72-2d5d-413b-b73f-c1879ccadfcc" ContentTypeId="0x0101001D6B8EECF106BB419C03AD670A4727B7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sultant Document" ma:contentTypeID="0x0101001D6B8EECF106BB419C03AD670A4727B700A46BAD88DE5794489BFF0883351273B3" ma:contentTypeVersion="7" ma:contentTypeDescription="" ma:contentTypeScope="" ma:versionID="b66b3307818e4766fa79329560a9e417">
  <xsd:schema xmlns:xsd="http://www.w3.org/2001/XMLSchema" xmlns:xs="http://www.w3.org/2001/XMLSchema" xmlns:p="http://schemas.microsoft.com/office/2006/metadata/properties" xmlns:ns2="f3b9fd03-0889-4d51-bd8f-1187a7c244ba" xmlns:ns3="a7f9b135-6e5c-4895-961b-dddf4df3b9e0" targetNamespace="http://schemas.microsoft.com/office/2006/metadata/properties" ma:root="true" ma:fieldsID="7990d464d9592da9242b65797f810e18" ns2:_="" ns3:_="">
    <xsd:import namespace="f3b9fd03-0889-4d51-bd8f-1187a7c244ba"/>
    <xsd:import namespace="a7f9b135-6e5c-4895-961b-dddf4df3b9e0"/>
    <xsd:element name="properties">
      <xsd:complexType>
        <xsd:sequence>
          <xsd:element name="documentManagement">
            <xsd:complexType>
              <xsd:all>
                <xsd:element ref="ns2:ccc95de9a77e419b9f0c198cec6da4c0" minOccurs="0"/>
                <xsd:element ref="ns2:TaxCatchAll" minOccurs="0"/>
                <xsd:element ref="ns2:TaxCatchAllLabel" minOccurs="0"/>
                <xsd:element ref="ns2:n113a86c99da40d58aa63fa7a6d7c24b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9fd03-0889-4d51-bd8f-1187a7c244ba" elementFormDefault="qualified">
    <xsd:import namespace="http://schemas.microsoft.com/office/2006/documentManagement/types"/>
    <xsd:import namespace="http://schemas.microsoft.com/office/infopath/2007/PartnerControls"/>
    <xsd:element name="ccc95de9a77e419b9f0c198cec6da4c0" ma:index="8" nillable="true" ma:taxonomy="true" ma:internalName="ccc95de9a77e419b9f0c198cec6da4c0" ma:taxonomyFieldName="Business_x0020_Unit" ma:displayName="Business Unit" ma:default="" ma:fieldId="{ccc95de9-a77e-419b-9f0c-198cec6da4c0}" ma:sspId="f8d9cf72-2d5d-413b-b73f-c1879ccadfcc" ma:termSetId="ec50f622-87ea-4ff2-977d-0b021d2265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facf8d1-d293-4cdf-aa92-4ae6b46f7ab0}" ma:internalName="TaxCatchAll" ma:showField="CatchAllData" ma:web="a7f9b135-6e5c-4895-961b-dddf4df3b9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facf8d1-d293-4cdf-aa92-4ae6b46f7ab0}" ma:internalName="TaxCatchAllLabel" ma:readOnly="true" ma:showField="CatchAllDataLabel" ma:web="a7f9b135-6e5c-4895-961b-dddf4df3b9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113a86c99da40d58aa63fa7a6d7c24b" ma:index="12" nillable="true" ma:taxonomy="true" ma:internalName="n113a86c99da40d58aa63fa7a6d7c24b" ma:taxonomyFieldName="Doc_x0020_Type" ma:displayName="Doc Type" ma:default="" ma:fieldId="{7113a86c-99da-40d5-8aa6-3fa7a6d7c24b}" ma:taxonomyMulti="true" ma:sspId="f8d9cf72-2d5d-413b-b73f-c1879ccadfcc" ma:termSetId="7aff5c68-1d14-4315-9bda-558a19fbb4d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9b135-6e5c-4895-961b-dddf4df3b9e0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113a86c99da40d58aa63fa7a6d7c24b xmlns="f3b9fd03-0889-4d51-bd8f-1187a7c244ba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Docs</TermName>
          <TermId xmlns="http://schemas.microsoft.com/office/infopath/2007/PartnerControls">0bb43b32-7ab0-45b3-a871-71680d39500b</TermId>
        </TermInfo>
      </Terms>
    </n113a86c99da40d58aa63fa7a6d7c24b>
    <ccc95de9a77e419b9f0c198cec6da4c0 xmlns="f3b9fd03-0889-4d51-bd8f-1187a7c244b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SDP</TermName>
          <TermId xmlns="http://schemas.microsoft.com/office/infopath/2007/PartnerControls">13c0bb22-549c-4c9c-8b07-d7e6f134aea5</TermId>
        </TermInfo>
      </Terms>
    </ccc95de9a77e419b9f0c198cec6da4c0>
    <TaxCatchAll xmlns="f3b9fd03-0889-4d51-bd8f-1187a7c244ba">
      <Value>2</Value>
      <Value>5</Value>
    </TaxCatchAll>
    <_dlc_DocId xmlns="a7f9b135-6e5c-4895-961b-dddf4df3b9e0">S3CTTTKAZVJH-1388030712-378</_dlc_DocId>
    <_dlc_DocIdUrl xmlns="a7f9b135-6e5c-4895-961b-dddf4df3b9e0">
      <Url>https://martinjenkins.sharepoint.com/sites/MinistryforWomen/_layouts/15/DocIdRedir.aspx?ID=S3CTTTKAZVJH-1388030712-378</Url>
      <Description>S3CTTTKAZVJH-1388030712-378</Description>
    </_dlc_DocIdUrl>
  </documentManagement>
</p:properties>
</file>

<file path=customXml/itemProps1.xml><?xml version="1.0" encoding="utf-8"?>
<ds:datastoreItem xmlns:ds="http://schemas.openxmlformats.org/officeDocument/2006/customXml" ds:itemID="{7284B3EF-1640-4B84-B990-242B2DC302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474503-B054-4B6C-9FE3-CE537CED351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354B37C-ED96-473B-B51E-58B573AEE3B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7EBBE74-757C-44E6-A1BC-E7215B164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b9fd03-0889-4d51-bd8f-1187a7c244ba"/>
    <ds:schemaRef ds:uri="a7f9b135-6e5c-4895-961b-dddf4df3b9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576307B-0E1C-48C6-9ED7-F06943BDE88A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f3b9fd03-0889-4d51-bd8f-1187a7c244ba"/>
    <ds:schemaRef ds:uri="http://schemas.microsoft.com/office/2006/documentManagement/types"/>
    <ds:schemaRef ds:uri="http://schemas.openxmlformats.org/package/2006/metadata/core-properties"/>
    <ds:schemaRef ds:uri="a7f9b135-6e5c-4895-961b-dddf4df3b9e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a30ee736-9350-4b29-845a-c3944302326f}" enabled="1" method="Standard" siteId="{ed6fb0f7-ec68-46f1-b035-fe5de3a025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1. Dropdowns</vt:lpstr>
      <vt:lpstr>2. Inputs</vt:lpstr>
      <vt:lpstr>Calculations</vt:lpstr>
      <vt:lpstr>3. Results</vt:lpstr>
      <vt:lpstr>4. Results by level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Sharyn Jones</dc:creator>
  <cp:lastModifiedBy>Aaron Gabbie</cp:lastModifiedBy>
  <dcterms:created xsi:type="dcterms:W3CDTF">2024-09-02T02:53:08Z</dcterms:created>
  <dcterms:modified xsi:type="dcterms:W3CDTF">2024-11-13T02:05:04Z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0x0101001D6B8EECF106BB419C03AD670A4727B700A46BAD88DE5794489BFF0883351273B3</vt:lpwstr>
  </property>
  <property fmtid="{D5CDD505-2E9C-101B-9397-08002B2CF9AE}" pid="3" name="Business Unit">
    <vt:lpwstr>2;#SDP|13c0bb22-549c-4c9c-8b07-d7e6f134aea5</vt:lpwstr>
  </property>
  <property fmtid="{D5CDD505-2E9C-101B-9397-08002B2CF9AE}" pid="4" name="Doc Type">
    <vt:lpwstr>5;#Working Docs|0bb43b32-7ab0-45b3-a871-71680d39500b</vt:lpwstr>
  </property>
  <property fmtid="{D5CDD505-2E9C-101B-9397-08002B2CF9AE}" pid="5" name="_dlc_DocIdItemGuid">
    <vt:lpwstr>df432cbb-3f09-4b86-8583-26488fde181f</vt:lpwstr>
  </property>
  <property fmtid="{D5CDD505-2E9C-101B-9397-08002B2CF9AE}" pid="6" name="Doc_x0020_Type">
    <vt:lpwstr>5;#Working Docs|0bb43b32-7ab0-45b3-a871-71680d39500b</vt:lpwstr>
  </property>
  <property fmtid="{D5CDD505-2E9C-101B-9397-08002B2CF9AE}" pid="7" name="Business_x0020_Unit">
    <vt:lpwstr>2;#SDP|13c0bb22-549c-4c9c-8b07-d7e6f134aea5</vt:lpwstr>
  </property>
</Properties>
</file>